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662D0BF0-1293-458C-B4C1-23351B55EC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4" l="1"/>
  <c r="AG46" i="4"/>
  <c r="AT72" i="4"/>
  <c r="AJ63" i="4"/>
  <c r="AT63" i="4" s="1"/>
  <c r="AJ64" i="4"/>
  <c r="AT64" i="4"/>
  <c r="AJ62" i="4"/>
  <c r="AH85" i="4"/>
  <c r="AI85" i="4"/>
  <c r="AK85" i="4"/>
  <c r="AL85" i="4"/>
  <c r="AM85" i="4"/>
  <c r="AN85" i="4"/>
  <c r="AO85" i="4"/>
  <c r="AP85" i="4"/>
  <c r="AQ85" i="4"/>
  <c r="AR85" i="4"/>
  <c r="AS85" i="4"/>
  <c r="S85" i="4"/>
  <c r="T85" i="4"/>
  <c r="U85" i="4"/>
  <c r="V85" i="4"/>
  <c r="W85" i="4"/>
  <c r="X85" i="4"/>
  <c r="Y85" i="4"/>
  <c r="Z85" i="4"/>
  <c r="AA85" i="4"/>
  <c r="AB85" i="4"/>
  <c r="AC85" i="4"/>
  <c r="AD85" i="4"/>
  <c r="D85" i="4"/>
  <c r="E85" i="4"/>
  <c r="F85" i="4"/>
  <c r="G85" i="4"/>
  <c r="H85" i="4"/>
  <c r="I85" i="4"/>
  <c r="J85" i="4"/>
  <c r="K85" i="4"/>
  <c r="L85" i="4"/>
  <c r="M85" i="4"/>
  <c r="N85" i="4"/>
  <c r="O85" i="4"/>
  <c r="C85" i="4"/>
  <c r="P63" i="4"/>
  <c r="P65" i="4"/>
  <c r="P66" i="4"/>
  <c r="R67" i="4"/>
  <c r="R68" i="4"/>
  <c r="R69" i="4"/>
  <c r="R70" i="4"/>
  <c r="P67" i="4"/>
  <c r="P68" i="4"/>
  <c r="P69" i="4"/>
  <c r="P70" i="4"/>
  <c r="P71" i="4"/>
  <c r="AE44" i="4"/>
  <c r="AT61" i="4"/>
  <c r="AG61" i="4"/>
  <c r="AE61" i="4"/>
  <c r="R61" i="4"/>
  <c r="P61" i="4"/>
  <c r="AT60" i="4"/>
  <c r="AG60" i="4"/>
  <c r="AE60" i="4"/>
  <c r="R60" i="4"/>
  <c r="P60" i="4"/>
  <c r="AT62" i="4"/>
  <c r="AG62" i="4"/>
  <c r="AE62" i="4"/>
  <c r="R62" i="4"/>
  <c r="P62" i="4"/>
  <c r="AG63" i="4"/>
  <c r="AE63" i="4"/>
  <c r="R63" i="4"/>
  <c r="AT70" i="4"/>
  <c r="AT44" i="4"/>
  <c r="AG44" i="4"/>
  <c r="AE69" i="4"/>
  <c r="AG69" i="4"/>
  <c r="AT69" i="4"/>
  <c r="AT67" i="4"/>
  <c r="AG67" i="4"/>
  <c r="AE67" i="4"/>
  <c r="AJ85" i="4" l="1"/>
  <c r="AD56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N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59" i="4"/>
  <c r="AT59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3" i="4"/>
  <c r="AG73" i="4"/>
  <c r="AT71" i="4"/>
  <c r="AG71" i="4"/>
  <c r="AT68" i="4"/>
  <c r="AG68" i="4"/>
  <c r="AT66" i="4"/>
  <c r="AG66" i="4"/>
  <c r="AT65" i="4"/>
  <c r="AG65" i="4"/>
  <c r="AS56" i="4"/>
  <c r="AS88" i="4" s="1"/>
  <c r="AR56" i="4"/>
  <c r="AR88" i="4" s="1"/>
  <c r="AQ56" i="4"/>
  <c r="AQ88" i="4" s="1"/>
  <c r="AP56" i="4"/>
  <c r="AP88" i="4" s="1"/>
  <c r="AO56" i="4"/>
  <c r="AO88" i="4" s="1"/>
  <c r="AN56" i="4"/>
  <c r="AN88" i="4" s="1"/>
  <c r="AM56" i="4"/>
  <c r="AM88" i="4" s="1"/>
  <c r="AL56" i="4"/>
  <c r="AL88" i="4" s="1"/>
  <c r="AK56" i="4"/>
  <c r="AK88" i="4" s="1"/>
  <c r="AJ56" i="4"/>
  <c r="AJ88" i="4" s="1"/>
  <c r="AI56" i="4"/>
  <c r="AI88" i="4" s="1"/>
  <c r="AH56" i="4"/>
  <c r="AH88" i="4" s="1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7" i="4"/>
  <c r="AG47" i="4"/>
  <c r="AT45" i="4"/>
  <c r="AG45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6" i="4"/>
  <c r="AG36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3" i="4"/>
  <c r="R83" i="4"/>
  <c r="P83" i="4"/>
  <c r="AE43" i="4"/>
  <c r="R43" i="4"/>
  <c r="P43" i="4"/>
  <c r="AE77" i="4"/>
  <c r="R77" i="4"/>
  <c r="R21" i="4"/>
  <c r="R9" i="4"/>
  <c r="AE9" i="4"/>
  <c r="AE21" i="4"/>
  <c r="AE73" i="4"/>
  <c r="R73" i="4"/>
  <c r="P73" i="4"/>
  <c r="AT85" i="4" l="1"/>
  <c r="F7" i="6" s="1"/>
  <c r="AG85" i="4"/>
  <c r="AG89" i="4" s="1"/>
  <c r="AG56" i="4"/>
  <c r="AG88" i="4" s="1"/>
  <c r="AS31" i="5"/>
  <c r="F12" i="6" s="1"/>
  <c r="AS15" i="5"/>
  <c r="F11" i="6" s="1"/>
  <c r="AF36" i="5"/>
  <c r="AT56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4" i="4"/>
  <c r="R82" i="4"/>
  <c r="R81" i="4"/>
  <c r="R80" i="4"/>
  <c r="R79" i="4"/>
  <c r="R78" i="4"/>
  <c r="R76" i="4"/>
  <c r="R75" i="4"/>
  <c r="R74" i="4"/>
  <c r="R71" i="4"/>
  <c r="R66" i="4"/>
  <c r="R65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5" i="4"/>
  <c r="R47" i="4"/>
  <c r="R48" i="4"/>
  <c r="R49" i="4"/>
  <c r="R50" i="4"/>
  <c r="R51" i="4"/>
  <c r="R52" i="4"/>
  <c r="R53" i="4"/>
  <c r="R54" i="4"/>
  <c r="R55" i="4"/>
  <c r="R4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AD89" i="4"/>
  <c r="AC89" i="4"/>
  <c r="AB89" i="4"/>
  <c r="AA89" i="4"/>
  <c r="Z89" i="4"/>
  <c r="Y89" i="4"/>
  <c r="X89" i="4"/>
  <c r="W89" i="4"/>
  <c r="V89" i="4"/>
  <c r="U89" i="4"/>
  <c r="T89" i="4"/>
  <c r="S89" i="4"/>
  <c r="AE84" i="4"/>
  <c r="AE82" i="4"/>
  <c r="AE81" i="4"/>
  <c r="AE80" i="4"/>
  <c r="AE79" i="4"/>
  <c r="AE78" i="4"/>
  <c r="AE76" i="4"/>
  <c r="AE75" i="4"/>
  <c r="AE74" i="4"/>
  <c r="AE71" i="4"/>
  <c r="AE68" i="4"/>
  <c r="AE66" i="4"/>
  <c r="AE65" i="4"/>
  <c r="AD88" i="4"/>
  <c r="AC56" i="4"/>
  <c r="AC88" i="4" s="1"/>
  <c r="AB56" i="4"/>
  <c r="AB88" i="4" s="1"/>
  <c r="AA56" i="4"/>
  <c r="AA88" i="4" s="1"/>
  <c r="Z56" i="4"/>
  <c r="Z88" i="4" s="1"/>
  <c r="Y56" i="4"/>
  <c r="Y88" i="4" s="1"/>
  <c r="X56" i="4"/>
  <c r="X88" i="4" s="1"/>
  <c r="W56" i="4"/>
  <c r="W88" i="4" s="1"/>
  <c r="V56" i="4"/>
  <c r="V88" i="4" s="1"/>
  <c r="U56" i="4"/>
  <c r="U88" i="4" s="1"/>
  <c r="T56" i="4"/>
  <c r="T88" i="4" s="1"/>
  <c r="S56" i="4"/>
  <c r="S88" i="4" s="1"/>
  <c r="AE55" i="4"/>
  <c r="AE54" i="4"/>
  <c r="AE53" i="4"/>
  <c r="AE52" i="4"/>
  <c r="AE51" i="4"/>
  <c r="AE50" i="4"/>
  <c r="AE49" i="4"/>
  <c r="AE48" i="4"/>
  <c r="AE47" i="4"/>
  <c r="AE45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0" i="4"/>
  <c r="R85" i="4" l="1"/>
  <c r="R89" i="4" s="1"/>
  <c r="AE85" i="4"/>
  <c r="R56" i="4"/>
  <c r="R88" i="4" s="1"/>
  <c r="AE56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6" i="4"/>
  <c r="P37" i="4"/>
  <c r="P38" i="4"/>
  <c r="P39" i="4"/>
  <c r="P40" i="4"/>
  <c r="P41" i="4"/>
  <c r="P42" i="4"/>
  <c r="P45" i="4"/>
  <c r="P47" i="4"/>
  <c r="P48" i="4"/>
  <c r="P49" i="4"/>
  <c r="P51" i="4"/>
  <c r="P52" i="4"/>
  <c r="P53" i="4"/>
  <c r="P54" i="4"/>
  <c r="P55" i="4"/>
  <c r="P10" i="4"/>
  <c r="C87" i="4" l="1"/>
  <c r="P5" i="4"/>
  <c r="P7" i="4"/>
  <c r="P8" i="4"/>
  <c r="M31" i="5"/>
  <c r="M35" i="5" s="1"/>
  <c r="M15" i="5"/>
  <c r="M34" i="5" s="1"/>
  <c r="N92" i="4"/>
  <c r="N89" i="4"/>
  <c r="N56" i="4"/>
  <c r="N88" i="4" s="1"/>
  <c r="P84" i="4"/>
  <c r="P82" i="4"/>
  <c r="P81" i="4"/>
  <c r="P80" i="4"/>
  <c r="P79" i="4"/>
  <c r="P78" i="4"/>
  <c r="P76" i="4"/>
  <c r="P75" i="4"/>
  <c r="P74" i="4"/>
  <c r="P4" i="4"/>
  <c r="P85" i="4" l="1"/>
  <c r="P56" i="4"/>
  <c r="O12" i="5"/>
  <c r="D92" i="4" l="1"/>
  <c r="E92" i="4"/>
  <c r="F92" i="4"/>
  <c r="G92" i="4"/>
  <c r="H92" i="4"/>
  <c r="I92" i="4"/>
  <c r="J92" i="4"/>
  <c r="K92" i="4"/>
  <c r="L92" i="4"/>
  <c r="M92" i="4"/>
  <c r="O92" i="4"/>
  <c r="C92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6" i="4"/>
  <c r="O11" i="5"/>
  <c r="O10" i="5"/>
  <c r="F56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89" i="4"/>
  <c r="M89" i="4"/>
  <c r="L89" i="4"/>
  <c r="K89" i="4"/>
  <c r="J89" i="4"/>
  <c r="I89" i="4"/>
  <c r="H89" i="4"/>
  <c r="G89" i="4"/>
  <c r="F89" i="4"/>
  <c r="E89" i="4"/>
  <c r="D89" i="4"/>
  <c r="C89" i="4"/>
  <c r="O56" i="4"/>
  <c r="O88" i="4" s="1"/>
  <c r="M56" i="4"/>
  <c r="M88" i="4" s="1"/>
  <c r="L56" i="4"/>
  <c r="L88" i="4" s="1"/>
  <c r="K56" i="4"/>
  <c r="K88" i="4" s="1"/>
  <c r="J56" i="4"/>
  <c r="J88" i="4" s="1"/>
  <c r="I88" i="4"/>
  <c r="H56" i="4"/>
  <c r="H88" i="4" s="1"/>
  <c r="G56" i="4"/>
  <c r="G88" i="4" s="1"/>
  <c r="F88" i="4"/>
  <c r="E56" i="4"/>
  <c r="E88" i="4" s="1"/>
  <c r="D56" i="4"/>
  <c r="D88" i="4" s="1"/>
  <c r="C56" i="4"/>
  <c r="C88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0" i="4"/>
  <c r="M33" i="5" l="1"/>
  <c r="M36" i="5" s="1"/>
  <c r="N33" i="5" s="1"/>
  <c r="Q33" i="5" s="1"/>
  <c r="Q36" i="5" s="1"/>
  <c r="R33" i="5" s="1"/>
  <c r="D87" i="4"/>
  <c r="D90" i="4" s="1"/>
  <c r="D93" i="4" s="1"/>
  <c r="C93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7" i="4"/>
  <c r="E90" i="4" s="1"/>
  <c r="E93" i="4" s="1"/>
  <c r="F87" i="4" l="1"/>
  <c r="F90" i="4" s="1"/>
  <c r="G87" i="4" l="1"/>
  <c r="G90" i="4" s="1"/>
  <c r="F93" i="4"/>
  <c r="G93" i="4" l="1"/>
  <c r="H87" i="4"/>
  <c r="H90" i="4" s="1"/>
  <c r="H93" i="4" l="1"/>
  <c r="I87" i="4"/>
  <c r="I90" i="4" s="1"/>
  <c r="I93" i="4" l="1"/>
  <c r="J87" i="4"/>
  <c r="J90" i="4" s="1"/>
  <c r="J93" i="4" l="1"/>
  <c r="K87" i="4"/>
  <c r="K90" i="4" s="1"/>
  <c r="K93" i="4" l="1"/>
  <c r="L87" i="4"/>
  <c r="L90" i="4" s="1"/>
  <c r="L93" i="4" l="1"/>
  <c r="M87" i="4"/>
  <c r="M90" i="4" s="1"/>
  <c r="N87" i="4" s="1"/>
  <c r="N90" i="4" s="1"/>
  <c r="N93" i="4" l="1"/>
  <c r="O87" i="4"/>
  <c r="R87" i="4" s="1"/>
  <c r="R90" i="4" s="1"/>
  <c r="M93" i="4"/>
  <c r="O90" i="4" l="1"/>
  <c r="O93" i="4" s="1"/>
  <c r="S87" i="4"/>
  <c r="S90" i="4" s="1"/>
  <c r="R93" i="4"/>
  <c r="S93" i="4" l="1"/>
  <c r="T87" i="4"/>
  <c r="T90" i="4" s="1"/>
  <c r="U87" i="4" l="1"/>
  <c r="U90" i="4" s="1"/>
  <c r="T93" i="4"/>
  <c r="V87" i="4" l="1"/>
  <c r="V90" i="4" s="1"/>
  <c r="U93" i="4"/>
  <c r="W87" i="4" l="1"/>
  <c r="W90" i="4" s="1"/>
  <c r="V93" i="4"/>
  <c r="X87" i="4" l="1"/>
  <c r="X90" i="4" s="1"/>
  <c r="W93" i="4"/>
  <c r="Y87" i="4" l="1"/>
  <c r="Y90" i="4" s="1"/>
  <c r="X93" i="4"/>
  <c r="Z87" i="4" l="1"/>
  <c r="Z90" i="4" s="1"/>
  <c r="Y93" i="4"/>
  <c r="AA87" i="4" l="1"/>
  <c r="AA90" i="4" s="1"/>
  <c r="Z93" i="4"/>
  <c r="AB87" i="4" l="1"/>
  <c r="AB90" i="4" s="1"/>
  <c r="AA93" i="4"/>
  <c r="AC87" i="4" l="1"/>
  <c r="AC90" i="4" s="1"/>
  <c r="AB93" i="4"/>
  <c r="AC93" i="4" l="1"/>
  <c r="AD87" i="4"/>
  <c r="AD90" i="4" l="1"/>
  <c r="AD93" i="4" s="1"/>
  <c r="AG87" i="4"/>
  <c r="AG90" i="4" s="1"/>
  <c r="AH87" i="4" l="1"/>
  <c r="AH90" i="4" s="1"/>
  <c r="F4" i="6"/>
  <c r="AG93" i="4"/>
  <c r="F8" i="6" l="1"/>
  <c r="AI87" i="4"/>
  <c r="AI90" i="4" s="1"/>
  <c r="AH93" i="4"/>
  <c r="C17" i="6" l="1"/>
  <c r="C19" i="6" s="1"/>
  <c r="AJ87" i="4"/>
  <c r="AJ90" i="4" s="1"/>
  <c r="AI93" i="4"/>
  <c r="AK87" i="4" l="1"/>
  <c r="AK90" i="4" s="1"/>
  <c r="AJ93" i="4"/>
  <c r="AK93" i="4" l="1"/>
  <c r="AL87" i="4"/>
  <c r="AL90" i="4" s="1"/>
  <c r="AM87" i="4" l="1"/>
  <c r="AM90" i="4" s="1"/>
  <c r="AL93" i="4"/>
  <c r="AN87" i="4" l="1"/>
  <c r="AN90" i="4" s="1"/>
  <c r="AM93" i="4"/>
  <c r="AO87" i="4" l="1"/>
  <c r="AO90" i="4" s="1"/>
  <c r="AN93" i="4"/>
  <c r="AO93" i="4" l="1"/>
  <c r="AP87" i="4"/>
  <c r="AP90" i="4" s="1"/>
  <c r="AP93" i="4" l="1"/>
  <c r="AQ87" i="4"/>
  <c r="AQ90" i="4" s="1"/>
  <c r="AR87" i="4" l="1"/>
  <c r="AR90" i="4" s="1"/>
  <c r="AQ93" i="4"/>
  <c r="AS87" i="4" l="1"/>
  <c r="AS90" i="4" s="1"/>
  <c r="AS93" i="4" s="1"/>
  <c r="AR9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8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<sst xmlns="http://schemas.openxmlformats.org/spreadsheetml/2006/main" count="316" uniqueCount="141">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</sst>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8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D2" sqref="D2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126</v>
      </c>
      <c r="C4" s="45"/>
      <c r="D4" s="24"/>
      <c r="E4" s="24"/>
      <c r="F4" s="19">
        <f>'Tri-CountyIntergroup'!AG90</f>
        <v>2550.8300000000022</v>
      </c>
      <c r="H4" s="89"/>
      <c r="I4" s="89"/>
    </row>
    <row r="5" spans="1:9" ht="21" customHeight="1" x14ac:dyDescent="0.25">
      <c r="B5" s="57" t="s">
        <v>56</v>
      </c>
      <c r="C5" s="50"/>
      <c r="F5" s="58">
        <f>'Tri-CountyIntergroup'!AG92</f>
        <v>4144</v>
      </c>
    </row>
    <row r="6" spans="1:9" ht="21" customHeight="1" x14ac:dyDescent="0.2">
      <c r="B6" s="27" t="s">
        <v>57</v>
      </c>
      <c r="C6" s="3"/>
      <c r="F6" s="9">
        <f>'Tri-CountyIntergroup'!AT56</f>
        <v>4279.26</v>
      </c>
      <c r="H6" s="89"/>
    </row>
    <row r="7" spans="1:9" ht="21" customHeight="1" thickBot="1" x14ac:dyDescent="0.3">
      <c r="B7" s="40" t="s">
        <v>52</v>
      </c>
      <c r="C7" s="43"/>
      <c r="F7" s="59">
        <f>'Tri-CountyIntergroup'!AT85</f>
        <v>3714.16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7259.9300000000021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128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5490.1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5349.079999999999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4593.7000000000016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7259.9300000000021</v>
      </c>
      <c r="D17" s="89"/>
    </row>
    <row r="18" spans="2:4" ht="16.5" thickBot="1" x14ac:dyDescent="0.3">
      <c r="B18" s="4" t="s">
        <v>50</v>
      </c>
      <c r="C18" s="60">
        <f>SUM(F13)</f>
        <v>4593.7000000000016</v>
      </c>
      <c r="D18" s="49"/>
    </row>
    <row r="19" spans="2:4" ht="16.5" thickTop="1" x14ac:dyDescent="0.25">
      <c r="C19" s="55">
        <f>SUM(C16:C18)</f>
        <v>11853.630000000005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7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70" sqref="A70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94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127</v>
      </c>
      <c r="AQ1" s="4"/>
      <c r="AR1" s="4"/>
    </row>
    <row r="2" spans="1:46" ht="18" customHeight="1" thickBot="1" x14ac:dyDescent="0.3">
      <c r="A2" s="33"/>
      <c r="B2" s="33"/>
      <c r="C2" s="110" t="s">
        <v>112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3" t="s">
        <v>11</v>
      </c>
      <c r="S3" s="93" t="s">
        <v>0</v>
      </c>
      <c r="T3" s="93" t="s">
        <v>1</v>
      </c>
      <c r="U3" s="93" t="s">
        <v>2</v>
      </c>
      <c r="V3" s="93" t="s">
        <v>3</v>
      </c>
      <c r="W3" s="93" t="s">
        <v>4</v>
      </c>
      <c r="X3" s="93" t="s">
        <v>5</v>
      </c>
      <c r="Y3" s="93" t="s">
        <v>6</v>
      </c>
      <c r="Z3" s="93" t="s">
        <v>7</v>
      </c>
      <c r="AA3" s="93" t="s">
        <v>8</v>
      </c>
      <c r="AB3" s="93" t="s">
        <v>9</v>
      </c>
      <c r="AC3" s="93" t="s">
        <v>10</v>
      </c>
      <c r="AD3" s="93" t="s">
        <v>11</v>
      </c>
      <c r="AE3" s="6" t="s">
        <v>12</v>
      </c>
      <c r="AG3" s="106" t="s">
        <v>11</v>
      </c>
      <c r="AH3" s="106" t="s">
        <v>0</v>
      </c>
      <c r="AI3" s="106" t="s">
        <v>1</v>
      </c>
      <c r="AJ3" s="106" t="s">
        <v>2</v>
      </c>
      <c r="AK3" s="106" t="s">
        <v>3</v>
      </c>
      <c r="AL3" s="106" t="s">
        <v>4</v>
      </c>
      <c r="AM3" s="106" t="s">
        <v>5</v>
      </c>
      <c r="AN3" s="106" t="s">
        <v>6</v>
      </c>
      <c r="AO3" s="106" t="s">
        <v>7</v>
      </c>
      <c r="AP3" s="106" t="s">
        <v>8</v>
      </c>
      <c r="AQ3" s="106" t="s">
        <v>9</v>
      </c>
      <c r="AR3" s="106" t="s">
        <v>10</v>
      </c>
      <c r="AS3" s="106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5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/>
      <c r="AO5" s="7"/>
      <c r="AP5" s="7"/>
      <c r="AQ5" s="7"/>
      <c r="AR5" s="7"/>
      <c r="AS5" s="7"/>
      <c r="AT5" s="9">
        <f t="shared" ref="AT5:AT7" si="4">SUM(AH5:AS5)</f>
        <v>169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/>
      <c r="AR6" s="7"/>
      <c r="AS6" s="7"/>
      <c r="AT6" s="9">
        <v>43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f t="shared" si="4"/>
        <v>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>
        <f>SUM(AH10:AS10)</f>
        <v>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5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5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/>
      <c r="AP11" s="64"/>
      <c r="AQ11" s="7"/>
      <c r="AR11" s="7"/>
      <c r="AS11" s="7"/>
      <c r="AT11" s="9">
        <f t="shared" ref="AT11:AT55" si="7">SUM(AH11:AS11)</f>
        <v>252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/>
      <c r="AO13" s="7"/>
      <c r="AP13" s="7"/>
      <c r="AQ13" s="7"/>
      <c r="AR13" s="7"/>
      <c r="AS13" s="7"/>
      <c r="AT13" s="9">
        <f t="shared" si="7"/>
        <v>100</v>
      </c>
    </row>
    <row r="14" spans="1:46" x14ac:dyDescent="0.2">
      <c r="A14" s="15" t="s">
        <v>136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5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>
        <f t="shared" si="7"/>
        <v>75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8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8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3"/>
      <c r="AO17" s="3"/>
      <c r="AP17" s="88"/>
      <c r="AQ17" s="3"/>
      <c r="AR17" s="7"/>
      <c r="AS17" s="7"/>
      <c r="AT17" s="9">
        <f t="shared" si="7"/>
        <v>6.7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>
        <f t="shared" si="7"/>
        <v>0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/>
      <c r="AN20" s="7"/>
      <c r="AP20" s="7"/>
      <c r="AQ20" s="7"/>
      <c r="AR20" s="7"/>
      <c r="AS20" s="7"/>
      <c r="AT20" s="9">
        <f t="shared" si="7"/>
        <v>100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>
        <f t="shared" si="7"/>
        <v>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>
        <f t="shared" si="7"/>
        <v>0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P32" s="64"/>
      <c r="AQ32" s="7"/>
      <c r="AR32" s="7"/>
      <c r="AS32" s="7"/>
      <c r="AT32" s="9">
        <f t="shared" si="7"/>
        <v>40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 t="s">
        <v>73</v>
      </c>
      <c r="B36" s="15">
        <v>19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si="5"/>
        <v>0</v>
      </c>
      <c r="R36" s="7">
        <f t="shared" si="1"/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si="6"/>
        <v>0</v>
      </c>
      <c r="AG36" s="7">
        <f t="shared" si="8"/>
        <v>0</v>
      </c>
      <c r="AH36" s="7"/>
      <c r="AI36" s="7"/>
      <c r="AJ36" s="7"/>
      <c r="AK36" s="7"/>
      <c r="AL36" s="7"/>
      <c r="AN36" s="7"/>
      <c r="AO36" s="7"/>
      <c r="AP36" s="7"/>
      <c r="AQ36" s="7"/>
      <c r="AR36" s="7"/>
      <c r="AS36" s="7"/>
      <c r="AT36" s="9">
        <f t="shared" si="7"/>
        <v>0</v>
      </c>
    </row>
    <row r="37" spans="1:46" x14ac:dyDescent="0.2">
      <c r="A37" s="15" t="s">
        <v>83</v>
      </c>
      <c r="B37" s="15">
        <v>14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X37" s="7"/>
      <c r="Y37" s="7"/>
      <c r="Z37" s="7"/>
      <c r="AA37" s="7">
        <v>90</v>
      </c>
      <c r="AB37" s="7"/>
      <c r="AC37" s="7"/>
      <c r="AD37" s="7"/>
      <c r="AE37" s="9">
        <f t="shared" si="6"/>
        <v>90</v>
      </c>
      <c r="AG37" s="7">
        <f t="shared" si="8"/>
        <v>0</v>
      </c>
      <c r="AH37" s="7">
        <v>45</v>
      </c>
      <c r="AI37" s="7"/>
      <c r="AJ37" s="7">
        <v>50</v>
      </c>
      <c r="AK37" s="7"/>
      <c r="AL37" s="7"/>
      <c r="AM37" s="7"/>
      <c r="AN37" s="7"/>
      <c r="AO37" s="7"/>
      <c r="AP37" s="7"/>
      <c r="AQ37" s="7"/>
      <c r="AR37" s="7"/>
      <c r="AS37" s="7"/>
      <c r="AT37" s="9">
        <f t="shared" si="7"/>
        <v>95</v>
      </c>
    </row>
    <row r="38" spans="1:46" x14ac:dyDescent="0.2">
      <c r="A38" s="15" t="s">
        <v>35</v>
      </c>
      <c r="B38" s="15">
        <v>19</v>
      </c>
      <c r="C38" s="8">
        <v>100</v>
      </c>
      <c r="D38" s="7"/>
      <c r="E38" s="7"/>
      <c r="F38" s="7"/>
      <c r="G38" s="7"/>
      <c r="H38" s="7"/>
      <c r="I38" s="7"/>
      <c r="J38" s="7">
        <v>100</v>
      </c>
      <c r="K38" s="7"/>
      <c r="L38" s="7"/>
      <c r="M38" s="7"/>
      <c r="N38" s="7"/>
      <c r="O38" s="7"/>
      <c r="P38" s="9">
        <f t="shared" si="5"/>
        <v>100</v>
      </c>
      <c r="R38" s="7">
        <f t="shared" si="1"/>
        <v>0</v>
      </c>
      <c r="S38" s="7"/>
      <c r="T38" s="7"/>
      <c r="U38" s="7"/>
      <c r="V38" s="7"/>
      <c r="W38" s="7"/>
      <c r="X38" s="7"/>
      <c r="Y38" s="7">
        <v>150</v>
      </c>
      <c r="Z38" s="7">
        <v>150</v>
      </c>
      <c r="AA38" s="7">
        <v>150</v>
      </c>
      <c r="AB38" s="7"/>
      <c r="AC38" s="7">
        <v>150</v>
      </c>
      <c r="AD38" s="7"/>
      <c r="AE38" s="9">
        <f t="shared" si="6"/>
        <v>600</v>
      </c>
      <c r="AG38" s="7">
        <f t="shared" si="8"/>
        <v>0</v>
      </c>
      <c r="AH38" s="7">
        <v>150</v>
      </c>
      <c r="AI38" s="7"/>
      <c r="AJ38" s="7">
        <v>150</v>
      </c>
      <c r="AK38" s="7"/>
      <c r="AL38" s="7"/>
      <c r="AM38" s="7"/>
      <c r="AN38" s="7"/>
      <c r="AO38" s="7"/>
      <c r="AP38" s="7"/>
      <c r="AQ38" s="7"/>
      <c r="AR38" s="7"/>
      <c r="AS38" s="7"/>
      <c r="AT38" s="9">
        <f t="shared" si="7"/>
        <v>300</v>
      </c>
    </row>
    <row r="39" spans="1:46" x14ac:dyDescent="0.2">
      <c r="A39" s="15" t="s">
        <v>36</v>
      </c>
      <c r="B39" s="15">
        <v>19</v>
      </c>
      <c r="C39" s="8"/>
      <c r="D39" s="7"/>
      <c r="E39" s="7"/>
      <c r="F39" s="7">
        <v>106.4</v>
      </c>
      <c r="G39" s="7"/>
      <c r="H39" s="7"/>
      <c r="I39" s="7"/>
      <c r="J39" s="7"/>
      <c r="K39" s="7"/>
      <c r="L39" s="7"/>
      <c r="M39" s="7"/>
      <c r="N39" s="7"/>
      <c r="O39" s="7"/>
      <c r="P39" s="9">
        <f t="shared" si="5"/>
        <v>106.4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6"/>
        <v>0</v>
      </c>
      <c r="AG39" s="7">
        <f t="shared" si="8"/>
        <v>0</v>
      </c>
      <c r="AH39" s="7"/>
      <c r="AI39" s="7"/>
      <c r="AJ39" s="7"/>
      <c r="AK39" s="7">
        <v>50</v>
      </c>
      <c r="AL39" s="7"/>
      <c r="AM39" s="7"/>
      <c r="AN39" s="7"/>
      <c r="AO39" s="7"/>
      <c r="AP39" s="7"/>
      <c r="AQ39" s="7"/>
      <c r="AR39" s="7"/>
      <c r="AS39" s="7"/>
      <c r="AT39" s="9">
        <f t="shared" si="7"/>
        <v>50</v>
      </c>
    </row>
    <row r="40" spans="1:46" x14ac:dyDescent="0.2">
      <c r="A40" s="15" t="s">
        <v>37</v>
      </c>
      <c r="B40" s="15">
        <v>19</v>
      </c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0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9">
        <f t="shared" si="7"/>
        <v>0</v>
      </c>
    </row>
    <row r="41" spans="1:46" customFormat="1" x14ac:dyDescent="0.2">
      <c r="A41" s="15" t="s">
        <v>70</v>
      </c>
      <c r="B41" s="15">
        <v>19</v>
      </c>
      <c r="D41" s="8"/>
      <c r="E41" s="8"/>
      <c r="F41" s="8">
        <v>185</v>
      </c>
      <c r="G41" s="8"/>
      <c r="H41" s="8"/>
      <c r="I41" s="8"/>
      <c r="J41" s="8"/>
      <c r="K41" s="8"/>
      <c r="L41" s="8"/>
      <c r="M41" s="8">
        <v>94.05</v>
      </c>
      <c r="N41" s="8"/>
      <c r="O41" s="8"/>
      <c r="P41" s="9">
        <f t="shared" si="5"/>
        <v>279.05</v>
      </c>
      <c r="R41" s="7">
        <f t="shared" si="1"/>
        <v>0</v>
      </c>
      <c r="S41" s="8"/>
      <c r="T41" s="8"/>
      <c r="U41" s="8"/>
      <c r="V41" s="8">
        <v>56.5</v>
      </c>
      <c r="W41" s="8"/>
      <c r="X41" s="8"/>
      <c r="Y41" s="8">
        <v>64.5</v>
      </c>
      <c r="Z41" s="8"/>
      <c r="AA41" s="8"/>
      <c r="AB41" s="8">
        <v>66.5</v>
      </c>
      <c r="AC41" s="8"/>
      <c r="AD41" s="8"/>
      <c r="AE41" s="9">
        <f t="shared" si="6"/>
        <v>187.5</v>
      </c>
      <c r="AG41" s="7">
        <f t="shared" si="8"/>
        <v>0</v>
      </c>
      <c r="AH41" s="8">
        <v>100</v>
      </c>
      <c r="AI41" s="8"/>
      <c r="AJ41" s="8"/>
      <c r="AK41" s="8">
        <v>125</v>
      </c>
      <c r="AL41" s="8"/>
      <c r="AM41" s="8"/>
      <c r="AN41" s="8"/>
      <c r="AO41" s="8"/>
      <c r="AP41" s="8"/>
      <c r="AQ41" s="8"/>
      <c r="AR41" s="8"/>
      <c r="AS41" s="8"/>
      <c r="AT41" s="9">
        <f t="shared" si="7"/>
        <v>225</v>
      </c>
    </row>
    <row r="42" spans="1:46" x14ac:dyDescent="0.2">
      <c r="A42" s="15" t="s">
        <v>54</v>
      </c>
      <c r="B42" s="15">
        <v>14</v>
      </c>
      <c r="C42" s="8"/>
      <c r="D42" s="7"/>
      <c r="E42" s="7"/>
      <c r="F42" s="7"/>
      <c r="G42" s="7"/>
      <c r="H42" s="7"/>
      <c r="I42" s="7"/>
      <c r="J42" s="7">
        <v>67</v>
      </c>
      <c r="K42" s="7"/>
      <c r="L42" s="64"/>
      <c r="M42" s="7">
        <v>24.6</v>
      </c>
      <c r="N42" s="7"/>
      <c r="O42" s="7"/>
      <c r="P42" s="9">
        <f t="shared" si="5"/>
        <v>91.6</v>
      </c>
      <c r="R42" s="7">
        <f t="shared" si="1"/>
        <v>0</v>
      </c>
      <c r="S42" s="7"/>
      <c r="T42" s="7"/>
      <c r="U42" s="7"/>
      <c r="V42" s="7"/>
      <c r="W42" s="7"/>
      <c r="X42" s="7"/>
      <c r="Y42" s="7"/>
      <c r="Z42" s="7"/>
      <c r="AA42" s="64"/>
      <c r="AB42" s="7"/>
      <c r="AC42" s="7"/>
      <c r="AD42" s="7"/>
      <c r="AE42" s="9">
        <f t="shared" si="6"/>
        <v>0</v>
      </c>
      <c r="AG42" s="7">
        <f t="shared" si="8"/>
        <v>0</v>
      </c>
      <c r="AH42" s="7"/>
      <c r="AI42" s="7"/>
      <c r="AJ42" s="7"/>
      <c r="AK42" s="7"/>
      <c r="AL42" s="7"/>
      <c r="AM42" s="7"/>
      <c r="AN42" s="7"/>
      <c r="AO42" s="7"/>
      <c r="AP42" s="64"/>
      <c r="AQ42" s="7"/>
      <c r="AR42" s="7"/>
      <c r="AS42" s="7"/>
      <c r="AT42" s="9">
        <f t="shared" si="7"/>
        <v>0</v>
      </c>
    </row>
    <row r="43" spans="1:46" x14ac:dyDescent="0.2">
      <c r="A43" s="15">
        <v>1118</v>
      </c>
      <c r="C43" s="8"/>
      <c r="D43" s="7"/>
      <c r="E43" s="7"/>
      <c r="F43" s="7"/>
      <c r="G43" s="7"/>
      <c r="H43" s="7"/>
      <c r="I43" s="7"/>
      <c r="J43" s="7"/>
      <c r="K43" s="7"/>
      <c r="L43" s="64"/>
      <c r="M43" s="7"/>
      <c r="N43" s="7"/>
      <c r="O43" s="7"/>
      <c r="P43" s="9">
        <f t="shared" ref="P43" si="9">SUM(D43:O43)</f>
        <v>0</v>
      </c>
      <c r="R43" s="7">
        <f t="shared" ref="R43" si="10">O43</f>
        <v>0</v>
      </c>
      <c r="S43" s="7"/>
      <c r="T43" s="7"/>
      <c r="U43" s="7"/>
      <c r="V43" s="7"/>
      <c r="W43" s="7"/>
      <c r="X43" s="7">
        <v>100</v>
      </c>
      <c r="Y43" s="7"/>
      <c r="Z43" s="7"/>
      <c r="AA43" s="64"/>
      <c r="AB43" s="7"/>
      <c r="AC43" s="7"/>
      <c r="AD43" s="7"/>
      <c r="AE43" s="9">
        <f t="shared" ref="AE43:AE44" si="11">SUM(S43:AD43)</f>
        <v>100</v>
      </c>
      <c r="AG43" s="7">
        <f t="shared" si="8"/>
        <v>0</v>
      </c>
      <c r="AH43" s="7"/>
      <c r="AI43" s="7"/>
      <c r="AJ43" s="7">
        <v>110</v>
      </c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110</v>
      </c>
    </row>
    <row r="44" spans="1:46" x14ac:dyDescent="0.2">
      <c r="A44" s="15">
        <v>1122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/>
      <c r="R44" s="7"/>
      <c r="S44" s="7"/>
      <c r="T44" s="7"/>
      <c r="U44" s="7"/>
      <c r="V44" s="7"/>
      <c r="W44" s="7"/>
      <c r="X44" s="7"/>
      <c r="Y44" s="7"/>
      <c r="Z44" s="7"/>
      <c r="AA44" s="64"/>
      <c r="AB44" s="7"/>
      <c r="AC44" s="7"/>
      <c r="AD44" s="7"/>
      <c r="AE44" s="9">
        <f t="shared" si="11"/>
        <v>0</v>
      </c>
      <c r="AG44" s="7">
        <f t="shared" ref="AG44" si="12">AD44</f>
        <v>0</v>
      </c>
      <c r="AH44" s="7">
        <v>64</v>
      </c>
      <c r="AI44" s="7"/>
      <c r="AJ44" s="7"/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ref="AT44" si="13">SUM(AH44:AS44)</f>
        <v>64</v>
      </c>
    </row>
    <row r="45" spans="1:46" x14ac:dyDescent="0.2">
      <c r="A45" s="15">
        <v>1147</v>
      </c>
      <c r="C45" s="8"/>
      <c r="D45" s="7"/>
      <c r="E45" s="7"/>
      <c r="F45" s="7">
        <v>18</v>
      </c>
      <c r="G45" s="7"/>
      <c r="H45" s="7"/>
      <c r="I45" s="7"/>
      <c r="J45" s="7">
        <v>19</v>
      </c>
      <c r="K45" s="7"/>
      <c r="L45" s="64"/>
      <c r="M45" s="7"/>
      <c r="N45" s="7"/>
      <c r="O45" s="7"/>
      <c r="P45" s="9">
        <f t="shared" si="5"/>
        <v>37</v>
      </c>
      <c r="R45" s="7">
        <f t="shared" si="1"/>
        <v>0</v>
      </c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6"/>
        <v>0</v>
      </c>
      <c r="AG45" s="7">
        <f t="shared" si="8"/>
        <v>0</v>
      </c>
      <c r="AH45" s="7"/>
      <c r="AI45" s="7"/>
      <c r="AJ45" s="7"/>
      <c r="AK45" s="7"/>
      <c r="AL45" s="7"/>
      <c r="AM45" s="7"/>
      <c r="AN45" s="7"/>
      <c r="AO45" s="7"/>
      <c r="AP45" s="64"/>
      <c r="AQ45" s="7"/>
      <c r="AR45" s="7"/>
      <c r="AS45" s="7"/>
      <c r="AT45" s="9">
        <f t="shared" si="7"/>
        <v>0</v>
      </c>
    </row>
    <row r="46" spans="1:46" x14ac:dyDescent="0.2">
      <c r="A46" s="15">
        <v>1182</v>
      </c>
      <c r="C46" s="8"/>
      <c r="D46" s="7"/>
      <c r="E46" s="7"/>
      <c r="F46" s="7"/>
      <c r="G46" s="7"/>
      <c r="H46" s="7"/>
      <c r="I46" s="7"/>
      <c r="J46" s="7"/>
      <c r="K46" s="7"/>
      <c r="L46" s="64"/>
      <c r="M46" s="7"/>
      <c r="N46" s="7"/>
      <c r="O46" s="7"/>
      <c r="P46" s="9"/>
      <c r="R46" s="7"/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/>
      <c r="AG46" s="7">
        <f>AD46</f>
        <v>0</v>
      </c>
      <c r="AH46" s="7"/>
      <c r="AI46" s="7"/>
      <c r="AJ46" s="7"/>
      <c r="AK46" s="7">
        <v>150</v>
      </c>
      <c r="AL46" s="7"/>
      <c r="AM46" s="7"/>
      <c r="AN46" s="7"/>
      <c r="AO46" s="7"/>
      <c r="AP46" s="64"/>
      <c r="AQ46" s="7"/>
      <c r="AR46" s="7"/>
      <c r="AS46" s="7"/>
      <c r="AT46" s="9">
        <v>150</v>
      </c>
    </row>
    <row r="47" spans="1:46" x14ac:dyDescent="0.2">
      <c r="A47" s="15" t="s">
        <v>38</v>
      </c>
      <c r="B47" s="15">
        <v>14</v>
      </c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 t="shared" si="5"/>
        <v>0</v>
      </c>
      <c r="R47" s="7">
        <f t="shared" si="1"/>
        <v>0</v>
      </c>
      <c r="S47" s="8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9">
        <f t="shared" si="6"/>
        <v>0</v>
      </c>
      <c r="AG47" s="7">
        <f t="shared" si="8"/>
        <v>0</v>
      </c>
      <c r="AH47" s="8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9">
        <f t="shared" si="7"/>
        <v>0</v>
      </c>
    </row>
    <row r="48" spans="1:46" x14ac:dyDescent="0.2">
      <c r="A48" s="15" t="s">
        <v>39</v>
      </c>
      <c r="B48" s="15">
        <v>19</v>
      </c>
      <c r="C48" s="8"/>
      <c r="D48" s="7">
        <v>217.5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217.5</v>
      </c>
      <c r="R48" s="7">
        <f t="shared" si="1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60</v>
      </c>
      <c r="C49" s="8">
        <v>100</v>
      </c>
      <c r="D49" s="7">
        <v>316</v>
      </c>
      <c r="E49" s="7">
        <v>25</v>
      </c>
      <c r="F49" s="7"/>
      <c r="G49" s="7"/>
      <c r="H49" s="7"/>
      <c r="I49" s="7">
        <v>36</v>
      </c>
      <c r="J49" s="7"/>
      <c r="K49" s="7">
        <v>51</v>
      </c>
      <c r="L49" s="7"/>
      <c r="M49" s="7"/>
      <c r="N49" s="7"/>
      <c r="O49" s="7"/>
      <c r="P49" s="9">
        <f t="shared" si="5"/>
        <v>428</v>
      </c>
      <c r="R49" s="7">
        <f t="shared" si="1"/>
        <v>0</v>
      </c>
      <c r="S49" s="7">
        <v>54</v>
      </c>
      <c r="T49" s="7"/>
      <c r="U49" s="7">
        <v>500</v>
      </c>
      <c r="V49" s="7"/>
      <c r="W49" s="7">
        <v>39</v>
      </c>
      <c r="X49" s="7"/>
      <c r="Y49" s="7"/>
      <c r="Z49" s="7">
        <v>59</v>
      </c>
      <c r="AA49" s="7"/>
      <c r="AB49" s="7"/>
      <c r="AC49" s="7">
        <v>73</v>
      </c>
      <c r="AD49" s="7"/>
      <c r="AE49" s="9">
        <f t="shared" si="6"/>
        <v>725</v>
      </c>
      <c r="AG49" s="7">
        <f t="shared" si="8"/>
        <v>0</v>
      </c>
      <c r="AH49" s="7">
        <v>413</v>
      </c>
      <c r="AI49" s="7"/>
      <c r="AJ49" s="7"/>
      <c r="AK49" s="7">
        <v>53</v>
      </c>
      <c r="AL49" s="7"/>
      <c r="AM49" s="7"/>
      <c r="AN49" s="7"/>
      <c r="AO49" s="7"/>
      <c r="AP49" s="7"/>
      <c r="AQ49" s="7"/>
      <c r="AR49" s="7"/>
      <c r="AS49" s="7"/>
      <c r="AT49" s="9">
        <f t="shared" si="7"/>
        <v>466</v>
      </c>
    </row>
    <row r="50" spans="1:46" x14ac:dyDescent="0.2">
      <c r="A50" s="15" t="s">
        <v>106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>
        <v>165</v>
      </c>
      <c r="N50" s="7"/>
      <c r="O50" s="7"/>
      <c r="P50" s="9">
        <f t="shared" si="5"/>
        <v>165</v>
      </c>
      <c r="R50" s="7">
        <f t="shared" si="1"/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9">
        <f t="shared" si="6"/>
        <v>0</v>
      </c>
      <c r="AG50" s="7">
        <f t="shared" si="8"/>
        <v>0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9">
        <f t="shared" si="7"/>
        <v>0</v>
      </c>
    </row>
    <row r="51" spans="1:46" x14ac:dyDescent="0.2">
      <c r="A51" s="15" t="s">
        <v>17</v>
      </c>
      <c r="C51" s="8"/>
      <c r="D51" s="8"/>
      <c r="E51" s="7">
        <v>23</v>
      </c>
      <c r="F51" s="7">
        <v>22</v>
      </c>
      <c r="G51" s="7"/>
      <c r="H51" s="7"/>
      <c r="I51" s="7"/>
      <c r="J51" s="7">
        <v>21</v>
      </c>
      <c r="K51" s="7"/>
      <c r="L51" s="7">
        <v>7</v>
      </c>
      <c r="M51" s="7"/>
      <c r="N51" s="7"/>
      <c r="O51" s="7"/>
      <c r="P51" s="9">
        <f t="shared" si="5"/>
        <v>73</v>
      </c>
      <c r="R51" s="7">
        <f t="shared" si="1"/>
        <v>0</v>
      </c>
      <c r="S51" s="8"/>
      <c r="T51" s="7"/>
      <c r="U51" s="7"/>
      <c r="V51" s="7"/>
      <c r="W51" s="7"/>
      <c r="X51" s="7"/>
      <c r="Y51" s="7"/>
      <c r="Z51" s="7"/>
      <c r="AA51" s="7"/>
      <c r="AB51" s="7"/>
      <c r="AC51" s="7">
        <v>24</v>
      </c>
      <c r="AD51" s="7">
        <v>22</v>
      </c>
      <c r="AE51" s="9">
        <f t="shared" si="6"/>
        <v>46</v>
      </c>
      <c r="AG51" s="7">
        <f t="shared" si="8"/>
        <v>22</v>
      </c>
      <c r="AH51" s="8">
        <v>20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20</v>
      </c>
    </row>
    <row r="52" spans="1:46" x14ac:dyDescent="0.2">
      <c r="A52" s="15" t="s">
        <v>104</v>
      </c>
      <c r="C52" s="8"/>
      <c r="D52" s="8"/>
      <c r="E52" s="7"/>
      <c r="F52" s="7">
        <v>48.55</v>
      </c>
      <c r="G52" s="7"/>
      <c r="H52" s="7"/>
      <c r="I52" s="7"/>
      <c r="J52" s="7"/>
      <c r="K52" s="7"/>
      <c r="L52" s="7"/>
      <c r="M52" s="7"/>
      <c r="N52" s="7"/>
      <c r="O52" s="7"/>
      <c r="P52" s="9">
        <f t="shared" si="5"/>
        <v>48.55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9">
        <f t="shared" si="6"/>
        <v>0</v>
      </c>
      <c r="AG52" s="7">
        <f t="shared" si="8"/>
        <v>0</v>
      </c>
      <c r="AH52" s="8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9">
        <f t="shared" si="7"/>
        <v>0</v>
      </c>
    </row>
    <row r="53" spans="1:46" x14ac:dyDescent="0.2">
      <c r="A53" s="15" t="s">
        <v>55</v>
      </c>
      <c r="C53" s="8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0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>
        <v>100</v>
      </c>
      <c r="AA53" s="7">
        <v>207.47</v>
      </c>
      <c r="AB53" s="7"/>
      <c r="AC53" s="7"/>
      <c r="AD53" s="7"/>
      <c r="AE53" s="9">
        <f t="shared" si="6"/>
        <v>307.47000000000003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27" t="s">
        <v>76</v>
      </c>
      <c r="B54" s="3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>
        <f t="shared" si="5"/>
        <v>0</v>
      </c>
      <c r="R54" s="7">
        <f t="shared" si="1"/>
        <v>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9">
        <f t="shared" si="6"/>
        <v>0</v>
      </c>
      <c r="AG54" s="7">
        <f t="shared" si="8"/>
        <v>0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9">
        <f t="shared" si="7"/>
        <v>0</v>
      </c>
    </row>
    <row r="55" spans="1:46" ht="15.75" thickBot="1" x14ac:dyDescent="0.25">
      <c r="A55" s="15" t="s">
        <v>66</v>
      </c>
      <c r="C55" s="8">
        <v>400</v>
      </c>
      <c r="D55" s="7">
        <v>945</v>
      </c>
      <c r="E55" s="7"/>
      <c r="F55" s="7"/>
      <c r="G55" s="7"/>
      <c r="H55" s="7"/>
      <c r="I55" s="7"/>
      <c r="K55" s="7"/>
      <c r="L55" s="7"/>
      <c r="M55" s="7"/>
      <c r="N55" s="7"/>
      <c r="O55" s="7"/>
      <c r="P55" s="9">
        <f t="shared" si="5"/>
        <v>945</v>
      </c>
      <c r="R55" s="7">
        <f t="shared" si="1"/>
        <v>0</v>
      </c>
      <c r="S55" s="7"/>
      <c r="T55" s="7"/>
      <c r="U55" s="7"/>
      <c r="V55" s="7"/>
      <c r="W55" s="7"/>
      <c r="X55" s="7"/>
      <c r="Z55" s="7"/>
      <c r="AA55" s="7"/>
      <c r="AB55" s="7"/>
      <c r="AC55" s="7"/>
      <c r="AD55" s="7"/>
      <c r="AE55" s="9">
        <f t="shared" si="6"/>
        <v>0</v>
      </c>
      <c r="AG55" s="7">
        <f t="shared" si="8"/>
        <v>0</v>
      </c>
      <c r="AH55" s="7">
        <v>1062.56</v>
      </c>
      <c r="AI55" s="7"/>
      <c r="AJ55" s="7"/>
      <c r="AK55" s="7"/>
      <c r="AL55" s="7"/>
      <c r="AM55" s="7"/>
      <c r="AO55" s="7"/>
      <c r="AP55" s="7"/>
      <c r="AQ55" s="7"/>
      <c r="AR55" s="7"/>
      <c r="AS55" s="7"/>
      <c r="AT55" s="9">
        <f t="shared" si="7"/>
        <v>1062.56</v>
      </c>
    </row>
    <row r="56" spans="1:46" ht="16.5" thickBot="1" x14ac:dyDescent="0.3">
      <c r="A56" s="13" t="s">
        <v>13</v>
      </c>
      <c r="B56" s="14"/>
      <c r="C56" s="17">
        <f t="shared" ref="C56:I56" si="14">SUM(C4:C55)</f>
        <v>961</v>
      </c>
      <c r="D56" s="17">
        <f t="shared" si="14"/>
        <v>2019</v>
      </c>
      <c r="E56" s="17">
        <f t="shared" si="14"/>
        <v>465.31</v>
      </c>
      <c r="F56" s="17">
        <f t="shared" si="14"/>
        <v>795.94999999999993</v>
      </c>
      <c r="G56" s="17">
        <f t="shared" si="14"/>
        <v>378.5</v>
      </c>
      <c r="H56" s="17">
        <f t="shared" si="14"/>
        <v>178.5</v>
      </c>
      <c r="I56" s="17">
        <f t="shared" si="14"/>
        <v>436</v>
      </c>
      <c r="J56" s="17">
        <f>SUM(J4:J53)</f>
        <v>295</v>
      </c>
      <c r="K56" s="17">
        <f t="shared" ref="K56:P56" si="15">SUM(K4:K55)</f>
        <v>86</v>
      </c>
      <c r="L56" s="17">
        <f t="shared" si="15"/>
        <v>82</v>
      </c>
      <c r="M56" s="17">
        <f t="shared" si="15"/>
        <v>283.64999999999998</v>
      </c>
      <c r="N56" s="17">
        <f t="shared" si="15"/>
        <v>0</v>
      </c>
      <c r="O56" s="17">
        <f t="shared" si="15"/>
        <v>260</v>
      </c>
      <c r="P56" s="66">
        <f t="shared" si="15"/>
        <v>5279.9100000000008</v>
      </c>
      <c r="R56" s="17">
        <f t="shared" ref="R56:X56" si="16">SUM(R4:R55)</f>
        <v>260</v>
      </c>
      <c r="S56" s="17">
        <f t="shared" si="16"/>
        <v>377.12</v>
      </c>
      <c r="T56" s="17">
        <f t="shared" si="16"/>
        <v>275</v>
      </c>
      <c r="U56" s="17">
        <f t="shared" si="16"/>
        <v>1291.8600000000001</v>
      </c>
      <c r="V56" s="17">
        <f t="shared" si="16"/>
        <v>201.5</v>
      </c>
      <c r="W56" s="17">
        <f t="shared" si="16"/>
        <v>39</v>
      </c>
      <c r="X56" s="17">
        <f t="shared" si="16"/>
        <v>240</v>
      </c>
      <c r="Y56" s="17">
        <f>SUM(Y4:Y53)</f>
        <v>867.5</v>
      </c>
      <c r="Z56" s="17">
        <f t="shared" ref="Z56:AE56" si="17">SUM(Z4:Z55)</f>
        <v>484</v>
      </c>
      <c r="AA56" s="17">
        <f t="shared" si="17"/>
        <v>747.47</v>
      </c>
      <c r="AB56" s="17">
        <f t="shared" si="17"/>
        <v>216.5</v>
      </c>
      <c r="AC56" s="17">
        <f t="shared" si="17"/>
        <v>349.5</v>
      </c>
      <c r="AD56" s="17">
        <f t="shared" si="17"/>
        <v>527</v>
      </c>
      <c r="AE56" s="66">
        <f t="shared" si="17"/>
        <v>5616.45</v>
      </c>
      <c r="AG56" s="17">
        <f t="shared" ref="AG56:AM56" si="18">SUM(AG4:AG55)</f>
        <v>527</v>
      </c>
      <c r="AH56" s="17">
        <f t="shared" si="18"/>
        <v>2183.56</v>
      </c>
      <c r="AI56" s="17">
        <f t="shared" si="18"/>
        <v>75</v>
      </c>
      <c r="AJ56" s="17">
        <f t="shared" si="18"/>
        <v>1096.2</v>
      </c>
      <c r="AK56" s="17">
        <f t="shared" si="18"/>
        <v>884.5</v>
      </c>
      <c r="AL56" s="17">
        <f t="shared" si="18"/>
        <v>40</v>
      </c>
      <c r="AM56" s="17">
        <f t="shared" si="18"/>
        <v>0</v>
      </c>
      <c r="AN56" s="17">
        <f>SUM(AN4:AN53)</f>
        <v>0</v>
      </c>
      <c r="AO56" s="17">
        <f t="shared" ref="AO56:AT56" si="19">SUM(AO4:AO55)</f>
        <v>0</v>
      </c>
      <c r="AP56" s="17">
        <f t="shared" si="19"/>
        <v>0</v>
      </c>
      <c r="AQ56" s="17">
        <f t="shared" si="19"/>
        <v>0</v>
      </c>
      <c r="AR56" s="17">
        <f t="shared" si="19"/>
        <v>0</v>
      </c>
      <c r="AS56" s="17">
        <f t="shared" si="19"/>
        <v>0</v>
      </c>
      <c r="AT56" s="66">
        <f t="shared" si="19"/>
        <v>4279.26</v>
      </c>
    </row>
    <row r="57" spans="1:46" ht="15.75" thickBot="1" x14ac:dyDescent="0.25"/>
    <row r="58" spans="1:46" ht="15.75" customHeight="1" thickBot="1" x14ac:dyDescent="0.3">
      <c r="A58" s="13" t="s">
        <v>14</v>
      </c>
      <c r="B58" s="14"/>
      <c r="C58" s="92" t="s">
        <v>11</v>
      </c>
      <c r="D58" s="1" t="s">
        <v>0</v>
      </c>
      <c r="E58" s="1" t="s">
        <v>1</v>
      </c>
      <c r="F58" s="1" t="s">
        <v>2</v>
      </c>
      <c r="G58" s="1" t="s">
        <v>3</v>
      </c>
      <c r="H58" s="1" t="s">
        <v>4</v>
      </c>
      <c r="I58" s="1" t="s">
        <v>5</v>
      </c>
      <c r="J58" s="1" t="s">
        <v>6</v>
      </c>
      <c r="K58" s="1" t="s">
        <v>7</v>
      </c>
      <c r="L58" s="1" t="s">
        <v>8</v>
      </c>
      <c r="M58" s="1" t="s">
        <v>9</v>
      </c>
      <c r="N58" s="1" t="s">
        <v>10</v>
      </c>
      <c r="O58" s="1" t="s">
        <v>11</v>
      </c>
      <c r="P58" s="6" t="s">
        <v>12</v>
      </c>
      <c r="R58" s="93" t="s">
        <v>11</v>
      </c>
      <c r="S58" s="93" t="s">
        <v>0</v>
      </c>
      <c r="T58" s="93" t="s">
        <v>1</v>
      </c>
      <c r="U58" s="93" t="s">
        <v>2</v>
      </c>
      <c r="V58" s="93" t="s">
        <v>3</v>
      </c>
      <c r="W58" s="93" t="s">
        <v>4</v>
      </c>
      <c r="X58" s="93" t="s">
        <v>5</v>
      </c>
      <c r="Y58" s="93" t="s">
        <v>6</v>
      </c>
      <c r="Z58" s="93" t="s">
        <v>7</v>
      </c>
      <c r="AA58" s="93" t="s">
        <v>8</v>
      </c>
      <c r="AB58" s="93" t="s">
        <v>9</v>
      </c>
      <c r="AC58" s="93" t="s">
        <v>10</v>
      </c>
      <c r="AD58" s="106" t="s">
        <v>11</v>
      </c>
      <c r="AE58" s="6" t="s">
        <v>12</v>
      </c>
      <c r="AG58" s="106" t="s">
        <v>11</v>
      </c>
      <c r="AH58" s="106" t="s">
        <v>0</v>
      </c>
      <c r="AI58" s="106" t="s">
        <v>1</v>
      </c>
      <c r="AJ58" s="106" t="s">
        <v>2</v>
      </c>
      <c r="AK58" s="106" t="s">
        <v>3</v>
      </c>
      <c r="AL58" s="106" t="s">
        <v>4</v>
      </c>
      <c r="AM58" s="106" t="s">
        <v>5</v>
      </c>
      <c r="AN58" s="106" t="s">
        <v>6</v>
      </c>
      <c r="AO58" s="106" t="s">
        <v>7</v>
      </c>
      <c r="AP58" s="106" t="s">
        <v>8</v>
      </c>
      <c r="AQ58" s="106" t="s">
        <v>9</v>
      </c>
      <c r="AR58" s="106" t="s">
        <v>10</v>
      </c>
      <c r="AS58" s="106" t="s">
        <v>11</v>
      </c>
      <c r="AT58" s="6" t="s">
        <v>12</v>
      </c>
    </row>
    <row r="59" spans="1:46" ht="15.75" thickBot="1" x14ac:dyDescent="0.25">
      <c r="A59" s="26" t="s">
        <v>125</v>
      </c>
      <c r="B59" s="2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R59" s="7"/>
      <c r="S59" s="2"/>
      <c r="T59" s="2"/>
      <c r="U59" s="2"/>
      <c r="V59" s="2"/>
      <c r="W59" s="2"/>
      <c r="X59" s="2"/>
      <c r="Y59" s="2"/>
      <c r="Z59" s="2">
        <v>2000</v>
      </c>
      <c r="AA59" s="2"/>
      <c r="AB59" s="2"/>
      <c r="AC59" s="2"/>
      <c r="AD59" s="2"/>
      <c r="AE59" s="9">
        <f t="shared" ref="AE59:AE67" si="20">SUM(S59:AD59)</f>
        <v>2000</v>
      </c>
      <c r="AG59" s="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9">
        <f t="shared" ref="AT59:AT67" si="21">SUM(AH59:AS59)</f>
        <v>0</v>
      </c>
    </row>
    <row r="60" spans="1:46" x14ac:dyDescent="0.2">
      <c r="A60" s="26" t="s">
        <v>133</v>
      </c>
      <c r="B60" s="24"/>
      <c r="C60" s="2"/>
      <c r="D60" s="2">
        <v>106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ref="P60:P61" si="22">SUM(D60:O60)</f>
        <v>106</v>
      </c>
      <c r="R60" s="7">
        <f t="shared" ref="R60:R61" si="23">O60</f>
        <v>0</v>
      </c>
      <c r="S60" s="2"/>
      <c r="T60" s="2">
        <v>146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9">
        <f t="shared" si="20"/>
        <v>146</v>
      </c>
      <c r="AG60" s="7">
        <f t="shared" ref="AG60:AG61" si="24">AD60</f>
        <v>0</v>
      </c>
      <c r="AH60" s="2"/>
      <c r="AI60" s="2">
        <v>182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si="21"/>
        <v>182</v>
      </c>
    </row>
    <row r="61" spans="1:46" x14ac:dyDescent="0.2">
      <c r="A61" s="107" t="s">
        <v>134</v>
      </c>
      <c r="B61" s="3"/>
      <c r="C61" s="2"/>
      <c r="D61" s="2"/>
      <c r="E61" s="2"/>
      <c r="F61" s="2"/>
      <c r="G61" s="2">
        <v>29.99</v>
      </c>
      <c r="H61" s="2"/>
      <c r="I61" s="2"/>
      <c r="J61" s="2"/>
      <c r="K61" s="2"/>
      <c r="L61" s="2"/>
      <c r="M61" s="2"/>
      <c r="N61" s="2"/>
      <c r="O61" s="2"/>
      <c r="P61" s="9">
        <f t="shared" si="22"/>
        <v>29.99</v>
      </c>
      <c r="R61" s="7">
        <f t="shared" si="23"/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0"/>
        <v>0</v>
      </c>
      <c r="AG61" s="7">
        <f t="shared" si="24"/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1"/>
        <v>0</v>
      </c>
    </row>
    <row r="62" spans="1:46" x14ac:dyDescent="0.2">
      <c r="A62" s="27" t="s">
        <v>132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>
        <f t="shared" ref="P62:P66" si="25">SUM(D62:O62)</f>
        <v>0</v>
      </c>
      <c r="R62" s="7">
        <f t="shared" ref="R62" si="26">O62</f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0"/>
        <v>0</v>
      </c>
      <c r="AG62" s="7">
        <f t="shared" ref="AG62" si="27">AD62</f>
        <v>0</v>
      </c>
      <c r="AH62" s="2"/>
      <c r="AI62" s="2">
        <v>60.14</v>
      </c>
      <c r="AJ62" s="2">
        <f>-AI62</f>
        <v>-60.14</v>
      </c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1"/>
        <v>0</v>
      </c>
    </row>
    <row r="63" spans="1:46" x14ac:dyDescent="0.2">
      <c r="A63" s="27" t="s">
        <v>131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25"/>
        <v>0</v>
      </c>
      <c r="R63" s="7">
        <f t="shared" ref="R63" si="28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ref="AE63" si="29">SUM(S63:AD63)</f>
        <v>0</v>
      </c>
      <c r="AG63" s="7">
        <f t="shared" ref="AG63" si="30">AD63</f>
        <v>0</v>
      </c>
      <c r="AH63" s="2"/>
      <c r="AI63" s="2">
        <v>738.9</v>
      </c>
      <c r="AJ63" s="2">
        <f>-550.9</f>
        <v>-550.9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ref="AT63:AT64" si="31">SUM(AH63:AS63)</f>
        <v>188</v>
      </c>
    </row>
    <row r="64" spans="1:46" x14ac:dyDescent="0.2">
      <c r="A64" s="27" t="s">
        <v>135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R64" s="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/>
      <c r="AG64" s="7"/>
      <c r="AH64" s="2"/>
      <c r="AI64" s="2"/>
      <c r="AJ64" s="7">
        <f>-517</f>
        <v>-517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si="31"/>
        <v>-517</v>
      </c>
    </row>
    <row r="65" spans="1:46" x14ac:dyDescent="0.2">
      <c r="A65" s="27" t="s">
        <v>122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si="25"/>
        <v>0</v>
      </c>
      <c r="R65" s="7">
        <f t="shared" ref="R65:R84" si="32">O65</f>
        <v>0</v>
      </c>
      <c r="S65" s="2"/>
      <c r="T65" s="2"/>
      <c r="U65" s="2"/>
      <c r="V65" s="2">
        <v>147.5</v>
      </c>
      <c r="W65" s="2"/>
      <c r="X65" s="2"/>
      <c r="Y65" s="2"/>
      <c r="Z65" s="2"/>
      <c r="AA65" s="2"/>
      <c r="AB65" s="2"/>
      <c r="AC65" s="2"/>
      <c r="AD65" s="2"/>
      <c r="AE65" s="9">
        <f t="shared" si="20"/>
        <v>147.5</v>
      </c>
      <c r="AG65" s="7">
        <f t="shared" ref="AG65:AG84" si="33">AD65</f>
        <v>0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21"/>
        <v>0</v>
      </c>
    </row>
    <row r="66" spans="1:46" x14ac:dyDescent="0.2">
      <c r="A66" s="27" t="s">
        <v>123</v>
      </c>
      <c r="B66" s="3"/>
      <c r="C66" s="2">
        <v>943.69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25"/>
        <v>0</v>
      </c>
      <c r="R66" s="7">
        <f t="shared" si="32"/>
        <v>0</v>
      </c>
      <c r="S66" s="2"/>
      <c r="T66" s="2"/>
      <c r="U66" s="2"/>
      <c r="V66" s="2"/>
      <c r="W66" s="2"/>
      <c r="X66" s="2"/>
      <c r="Y66" s="2">
        <v>100</v>
      </c>
      <c r="Z66" s="2">
        <v>90.88</v>
      </c>
      <c r="AA66" s="2"/>
      <c r="AB66" s="2"/>
      <c r="AC66" s="2"/>
      <c r="AD66" s="2"/>
      <c r="AE66" s="9">
        <f t="shared" si="20"/>
        <v>190.88</v>
      </c>
      <c r="AG66" s="7">
        <f t="shared" si="33"/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1"/>
        <v>0</v>
      </c>
    </row>
    <row r="67" spans="1:46" x14ac:dyDescent="0.2">
      <c r="A67" s="27" t="s">
        <v>130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ref="P67:P84" si="34">SUM(D67:O67)</f>
        <v>0</v>
      </c>
      <c r="R67" s="7">
        <f t="shared" si="32"/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150</v>
      </c>
      <c r="AE67" s="9">
        <f t="shared" si="20"/>
        <v>150</v>
      </c>
      <c r="AG67" s="7">
        <f t="shared" si="33"/>
        <v>150</v>
      </c>
      <c r="AH67" s="2">
        <v>350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1"/>
        <v>350</v>
      </c>
    </row>
    <row r="68" spans="1:46" x14ac:dyDescent="0.2">
      <c r="A68" s="27" t="s">
        <v>65</v>
      </c>
      <c r="B68" s="3"/>
      <c r="C68" s="2"/>
      <c r="D68" s="2">
        <v>280</v>
      </c>
      <c r="E68" s="2"/>
      <c r="F68" s="2">
        <v>140</v>
      </c>
      <c r="G68" s="2"/>
      <c r="H68" s="2">
        <v>2100</v>
      </c>
      <c r="I68" s="2"/>
      <c r="J68" s="2"/>
      <c r="K68" s="2"/>
      <c r="L68" s="2"/>
      <c r="M68" s="2"/>
      <c r="N68" s="2"/>
      <c r="O68" s="2"/>
      <c r="P68" s="9">
        <f t="shared" si="34"/>
        <v>2520</v>
      </c>
      <c r="R68" s="7">
        <f t="shared" si="32"/>
        <v>0</v>
      </c>
      <c r="S68" s="2"/>
      <c r="T68" s="2"/>
      <c r="U68" s="2"/>
      <c r="V68" s="2"/>
      <c r="W68" s="2"/>
      <c r="X68" s="2"/>
      <c r="Y68" s="2"/>
      <c r="Z68" s="2"/>
      <c r="AA68" s="2">
        <v>420</v>
      </c>
      <c r="AB68" s="2"/>
      <c r="AC68" s="2">
        <v>280</v>
      </c>
      <c r="AD68" s="2"/>
      <c r="AE68" s="9">
        <f>SUM(S68:AD68)</f>
        <v>700</v>
      </c>
      <c r="AG68" s="7">
        <f t="shared" si="33"/>
        <v>0</v>
      </c>
      <c r="AH68" s="2">
        <v>280</v>
      </c>
      <c r="AI68" s="2">
        <v>140</v>
      </c>
      <c r="AJ68" s="2">
        <v>140</v>
      </c>
      <c r="AK68" s="2"/>
      <c r="AL68" s="2">
        <v>280</v>
      </c>
      <c r="AM68" s="2"/>
      <c r="AN68" s="2"/>
      <c r="AO68" s="2"/>
      <c r="AP68" s="2"/>
      <c r="AQ68" s="2"/>
      <c r="AR68" s="2"/>
      <c r="AS68" s="2"/>
      <c r="AT68" s="9">
        <f>SUM(AH68:AS68)</f>
        <v>840</v>
      </c>
    </row>
    <row r="69" spans="1:46" x14ac:dyDescent="0.2">
      <c r="A69" s="27" t="s">
        <v>140</v>
      </c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>
        <f t="shared" si="34"/>
        <v>0</v>
      </c>
      <c r="R69" s="7">
        <f t="shared" si="32"/>
        <v>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49.29</v>
      </c>
      <c r="AE69" s="9">
        <f>SUM(S69:AD69)</f>
        <v>49.29</v>
      </c>
      <c r="AG69" s="7">
        <f t="shared" ref="AG69" si="35">AD69</f>
        <v>49.29</v>
      </c>
      <c r="AH69" s="2">
        <v>814.81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9">
        <f>SUM(AH69:AS69)</f>
        <v>814.81</v>
      </c>
    </row>
    <row r="70" spans="1:46" x14ac:dyDescent="0.2">
      <c r="A70" s="27" t="s">
        <v>139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4"/>
        <v>0</v>
      </c>
      <c r="R70" s="7">
        <f t="shared" si="32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/>
      <c r="AG70" s="7"/>
      <c r="AH70" s="2">
        <v>50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50</v>
      </c>
    </row>
    <row r="71" spans="1:46" x14ac:dyDescent="0.2">
      <c r="A71" s="27" t="s">
        <v>137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>
        <v>88.56</v>
      </c>
      <c r="N71" s="2">
        <v>124.14</v>
      </c>
      <c r="O71" s="2"/>
      <c r="P71" s="9">
        <f t="shared" si="34"/>
        <v>212.7</v>
      </c>
      <c r="R71" s="7">
        <f t="shared" si="32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>
        <f>SUM(S71:AD71)</f>
        <v>0</v>
      </c>
      <c r="AG71" s="7">
        <f t="shared" si="33"/>
        <v>0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0</v>
      </c>
    </row>
    <row r="72" spans="1:46" x14ac:dyDescent="0.2">
      <c r="A72" s="27" t="s">
        <v>138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R72" s="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/>
      <c r="AG72" s="7"/>
      <c r="AH72" s="2"/>
      <c r="AI72" s="2"/>
      <c r="AJ72" s="2">
        <v>86.35</v>
      </c>
      <c r="AK72" s="2"/>
      <c r="AL72" s="2"/>
      <c r="AM72" s="2"/>
      <c r="AN72" s="2"/>
      <c r="AO72" s="2"/>
      <c r="AP72" s="2"/>
      <c r="AQ72" s="2"/>
      <c r="AR72" s="2"/>
      <c r="AS72" s="2"/>
      <c r="AT72" s="9">
        <f t="shared" ref="AT72:AT84" si="36">SUM(AH72:AS72)</f>
        <v>86.35</v>
      </c>
    </row>
    <row r="73" spans="1:46" x14ac:dyDescent="0.2">
      <c r="A73" s="27" t="s">
        <v>117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>
        <f>SUM(D73:O73)</f>
        <v>0</v>
      </c>
      <c r="R73" s="7">
        <f t="shared" ref="R73" si="37">O73</f>
        <v>0</v>
      </c>
      <c r="S73" s="2"/>
      <c r="T73" s="2">
        <v>40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9">
        <f>SUM(S73:AD73)</f>
        <v>40</v>
      </c>
      <c r="AG73" s="7">
        <f t="shared" si="33"/>
        <v>0</v>
      </c>
      <c r="AH73" s="2">
        <v>40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9">
        <f>SUM(AH73:AS73)</f>
        <v>40</v>
      </c>
    </row>
    <row r="74" spans="1:46" x14ac:dyDescent="0.2">
      <c r="A74" s="27" t="s">
        <v>119</v>
      </c>
      <c r="B74" s="3"/>
      <c r="C74" s="2"/>
      <c r="D74" s="2"/>
      <c r="E74" s="2">
        <v>102.61</v>
      </c>
      <c r="F74" s="2">
        <v>54.48</v>
      </c>
      <c r="G74" s="2">
        <v>54.48</v>
      </c>
      <c r="H74" s="2">
        <v>54.48</v>
      </c>
      <c r="I74" s="2">
        <v>54.48</v>
      </c>
      <c r="J74" s="2">
        <v>54.48</v>
      </c>
      <c r="K74" s="2">
        <v>54.48</v>
      </c>
      <c r="L74" s="2">
        <v>54.48</v>
      </c>
      <c r="M74" s="2">
        <v>54.48</v>
      </c>
      <c r="N74" s="2">
        <v>54.48</v>
      </c>
      <c r="O74" s="2">
        <v>54.48</v>
      </c>
      <c r="P74" s="9">
        <f t="shared" si="34"/>
        <v>647.41000000000008</v>
      </c>
      <c r="R74" s="7">
        <f t="shared" si="32"/>
        <v>54.48</v>
      </c>
      <c r="S74" s="2">
        <v>54.48</v>
      </c>
      <c r="T74" s="2">
        <v>72.48</v>
      </c>
      <c r="U74" s="2">
        <v>68.48</v>
      </c>
      <c r="V74" s="2">
        <v>60</v>
      </c>
      <c r="W74" s="2">
        <v>62</v>
      </c>
      <c r="X74" s="2">
        <v>120</v>
      </c>
      <c r="Y74" s="2">
        <v>60</v>
      </c>
      <c r="Z74" s="2">
        <v>60</v>
      </c>
      <c r="AA74" s="2">
        <v>60</v>
      </c>
      <c r="AB74" s="2"/>
      <c r="AC74" s="2">
        <v>120</v>
      </c>
      <c r="AD74" s="2">
        <v>60</v>
      </c>
      <c r="AE74" s="9">
        <f t="shared" ref="AE74:AE84" si="38">SUM(S74:AD74)</f>
        <v>797.44</v>
      </c>
      <c r="AG74" s="7">
        <f t="shared" si="33"/>
        <v>60</v>
      </c>
      <c r="AH74" s="2">
        <v>60</v>
      </c>
      <c r="AI74" s="2">
        <v>60</v>
      </c>
      <c r="AJ74" s="2">
        <v>60</v>
      </c>
      <c r="AK74" s="2"/>
      <c r="AL74" s="2">
        <v>120</v>
      </c>
      <c r="AM74" s="2"/>
      <c r="AN74" s="2"/>
      <c r="AO74" s="2"/>
      <c r="AP74" s="2"/>
      <c r="AQ74" s="2"/>
      <c r="AR74" s="2"/>
      <c r="AS74" s="2"/>
      <c r="AT74" s="9">
        <f t="shared" si="36"/>
        <v>300</v>
      </c>
    </row>
    <row r="75" spans="1:46" x14ac:dyDescent="0.2">
      <c r="A75" s="27" t="s">
        <v>81</v>
      </c>
      <c r="B75" s="3"/>
      <c r="C75" s="2">
        <v>11.85</v>
      </c>
      <c r="D75" s="2"/>
      <c r="E75" s="2">
        <v>20</v>
      </c>
      <c r="F75" s="2">
        <v>300</v>
      </c>
      <c r="G75" s="2"/>
      <c r="H75" s="2"/>
      <c r="I75" s="2"/>
      <c r="J75" s="2"/>
      <c r="K75" s="2"/>
      <c r="L75" s="2"/>
      <c r="M75" s="2"/>
      <c r="N75" s="2"/>
      <c r="O75" s="2"/>
      <c r="P75" s="9">
        <f t="shared" si="34"/>
        <v>320</v>
      </c>
      <c r="R75" s="7">
        <f t="shared" si="32"/>
        <v>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9">
        <f t="shared" si="38"/>
        <v>0</v>
      </c>
      <c r="AG75" s="7">
        <f t="shared" si="33"/>
        <v>0</v>
      </c>
      <c r="AH75" s="2"/>
      <c r="AI75" s="2"/>
      <c r="AJ75" s="2"/>
      <c r="AK75" s="2"/>
      <c r="AL75" s="2">
        <v>137.46</v>
      </c>
      <c r="AM75" s="2"/>
      <c r="AN75" s="2"/>
      <c r="AO75" s="2"/>
      <c r="AP75" s="2"/>
      <c r="AQ75" s="2"/>
      <c r="AR75" s="2"/>
      <c r="AS75" s="2"/>
      <c r="AT75" s="9">
        <f t="shared" si="36"/>
        <v>137.46</v>
      </c>
    </row>
    <row r="76" spans="1:46" x14ac:dyDescent="0.2">
      <c r="A76" s="27" t="s">
        <v>105</v>
      </c>
      <c r="B76" s="3"/>
      <c r="C76" s="2"/>
      <c r="D76" s="2"/>
      <c r="E76" s="2"/>
      <c r="F76" s="2">
        <v>87.53</v>
      </c>
      <c r="G76" s="2">
        <v>74.95</v>
      </c>
      <c r="H76" s="2">
        <v>74.95</v>
      </c>
      <c r="I76" s="2">
        <v>74.95</v>
      </c>
      <c r="J76" s="2">
        <v>74.95</v>
      </c>
      <c r="K76" s="2">
        <v>74.95</v>
      </c>
      <c r="L76" s="2">
        <v>74.95</v>
      </c>
      <c r="M76" s="2">
        <v>123.34</v>
      </c>
      <c r="N76" s="2">
        <v>124.95</v>
      </c>
      <c r="O76" s="2">
        <v>124.95</v>
      </c>
      <c r="P76" s="9">
        <f t="shared" si="34"/>
        <v>910.47000000000014</v>
      </c>
      <c r="R76" s="7">
        <f t="shared" si="32"/>
        <v>124.95</v>
      </c>
      <c r="S76" s="2">
        <v>124.95</v>
      </c>
      <c r="T76" s="2">
        <v>124.95</v>
      </c>
      <c r="U76" s="2">
        <v>124.95</v>
      </c>
      <c r="V76" s="2">
        <v>124.95</v>
      </c>
      <c r="W76" s="2">
        <v>74.95</v>
      </c>
      <c r="X76" s="2">
        <v>74.95</v>
      </c>
      <c r="Y76" s="2">
        <v>74.95</v>
      </c>
      <c r="Z76" s="2">
        <v>74.95</v>
      </c>
      <c r="AA76" s="2">
        <v>74.95</v>
      </c>
      <c r="AB76" s="2">
        <v>74.95</v>
      </c>
      <c r="AC76" s="2">
        <v>124.95</v>
      </c>
      <c r="AD76" s="2">
        <v>74.95</v>
      </c>
      <c r="AE76" s="9">
        <f t="shared" si="38"/>
        <v>1149.4000000000003</v>
      </c>
      <c r="AG76" s="7">
        <f t="shared" si="33"/>
        <v>74.95</v>
      </c>
      <c r="AH76" s="2">
        <v>74.95</v>
      </c>
      <c r="AI76" s="2">
        <v>74.95</v>
      </c>
      <c r="AJ76" s="2">
        <v>74.95</v>
      </c>
      <c r="AK76" s="2">
        <v>74.95</v>
      </c>
      <c r="AL76" s="2">
        <v>74.95</v>
      </c>
      <c r="AM76" s="2"/>
      <c r="AN76" s="2"/>
      <c r="AO76" s="2"/>
      <c r="AP76" s="2"/>
      <c r="AQ76" s="2"/>
      <c r="AR76" s="2"/>
      <c r="AS76" s="2"/>
      <c r="AT76" s="9">
        <f t="shared" si="36"/>
        <v>374.75</v>
      </c>
    </row>
    <row r="77" spans="1:46" x14ac:dyDescent="0.2">
      <c r="A77" s="27" t="s">
        <v>120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R77" s="7">
        <f t="shared" si="32"/>
        <v>0</v>
      </c>
      <c r="S77" s="2"/>
      <c r="T77" s="2"/>
      <c r="U77" s="2"/>
      <c r="V77" s="2"/>
      <c r="W77" s="2">
        <v>120</v>
      </c>
      <c r="X77" s="2"/>
      <c r="Y77" s="2"/>
      <c r="Z77" s="2"/>
      <c r="AA77" s="2"/>
      <c r="AB77" s="2"/>
      <c r="AC77" s="2"/>
      <c r="AD77" s="2"/>
      <c r="AE77" s="9">
        <f t="shared" ref="AE77" si="39">SUM(S77:AD77)</f>
        <v>120</v>
      </c>
      <c r="AG77" s="7">
        <f t="shared" si="33"/>
        <v>0</v>
      </c>
      <c r="AH77" s="2"/>
      <c r="AI77" s="2"/>
      <c r="AJ77" s="2"/>
      <c r="AK77" s="2"/>
      <c r="AL77" s="2">
        <v>120</v>
      </c>
      <c r="AM77" s="2"/>
      <c r="AN77" s="2"/>
      <c r="AO77" s="2"/>
      <c r="AP77" s="2"/>
      <c r="AQ77" s="2"/>
      <c r="AR77" s="2"/>
      <c r="AS77" s="2"/>
      <c r="AT77" s="9">
        <f t="shared" si="36"/>
        <v>120</v>
      </c>
    </row>
    <row r="78" spans="1:46" ht="16.5" customHeight="1" x14ac:dyDescent="0.2">
      <c r="A78" s="27" t="s">
        <v>71</v>
      </c>
      <c r="B78" s="2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34"/>
        <v>0</v>
      </c>
      <c r="R78" s="7">
        <f t="shared" si="32"/>
        <v>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9">
        <f t="shared" si="38"/>
        <v>0</v>
      </c>
      <c r="AG78" s="7">
        <f t="shared" si="33"/>
        <v>0</v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9">
        <f t="shared" si="36"/>
        <v>0</v>
      </c>
    </row>
    <row r="79" spans="1:46" ht="15.75" customHeight="1" x14ac:dyDescent="0.2">
      <c r="A79" s="25" t="s">
        <v>55</v>
      </c>
      <c r="B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4"/>
        <v>0</v>
      </c>
      <c r="R79" s="7">
        <f t="shared" si="32"/>
        <v>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38"/>
        <v>0</v>
      </c>
      <c r="AG79" s="7">
        <f t="shared" si="33"/>
        <v>0</v>
      </c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36"/>
        <v>0</v>
      </c>
    </row>
    <row r="80" spans="1:46" ht="15.75" customHeight="1" x14ac:dyDescent="0.2">
      <c r="A80" s="25" t="s">
        <v>98</v>
      </c>
      <c r="B80" s="3"/>
      <c r="E80" s="2">
        <v>45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4"/>
        <v>45</v>
      </c>
      <c r="R80" s="7">
        <f t="shared" si="32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38"/>
        <v>0</v>
      </c>
      <c r="AG80" s="7">
        <f t="shared" si="33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9">
        <f t="shared" si="36"/>
        <v>0</v>
      </c>
    </row>
    <row r="81" spans="1:46" ht="17.25" customHeight="1" x14ac:dyDescent="0.2">
      <c r="A81" s="15" t="s">
        <v>96</v>
      </c>
      <c r="C81" s="2"/>
      <c r="D81" s="2">
        <v>26</v>
      </c>
      <c r="E81" s="2"/>
      <c r="F81" s="2"/>
      <c r="H81" s="2"/>
      <c r="I81" s="2"/>
      <c r="J81" s="2"/>
      <c r="K81" s="2"/>
      <c r="L81" s="2"/>
      <c r="M81" s="2"/>
      <c r="N81" s="2"/>
      <c r="O81" s="2"/>
      <c r="P81" s="9">
        <f t="shared" si="34"/>
        <v>26</v>
      </c>
      <c r="R81" s="7">
        <f t="shared" si="32"/>
        <v>0</v>
      </c>
      <c r="S81" s="2"/>
      <c r="T81" s="2"/>
      <c r="U81" s="2"/>
      <c r="W81" s="2"/>
      <c r="X81" s="2"/>
      <c r="Y81" s="2"/>
      <c r="Z81" s="2"/>
      <c r="AA81" s="2"/>
      <c r="AB81" s="2"/>
      <c r="AC81" s="2"/>
      <c r="AD81" s="2"/>
      <c r="AE81" s="9">
        <f t="shared" si="38"/>
        <v>0</v>
      </c>
      <c r="AG81" s="7">
        <f t="shared" si="33"/>
        <v>0</v>
      </c>
      <c r="AH81" s="2"/>
      <c r="AI81" s="2"/>
      <c r="AJ81" s="2"/>
      <c r="AL81" s="2"/>
      <c r="AM81" s="2"/>
      <c r="AN81" s="2"/>
      <c r="AO81" s="2"/>
      <c r="AP81" s="2"/>
      <c r="AQ81" s="2"/>
      <c r="AR81" s="2"/>
      <c r="AS81" s="2"/>
      <c r="AT81" s="9">
        <f t="shared" si="36"/>
        <v>0</v>
      </c>
    </row>
    <row r="82" spans="1:46" ht="17.25" customHeight="1" x14ac:dyDescent="0.2">
      <c r="A82" s="15" t="s">
        <v>118</v>
      </c>
      <c r="C82" s="2"/>
      <c r="D82" s="2"/>
      <c r="E82" s="2">
        <v>8.42</v>
      </c>
      <c r="F82" s="2">
        <v>8.42</v>
      </c>
      <c r="H82" s="2"/>
      <c r="I82" s="2"/>
      <c r="J82" s="2">
        <v>5.18</v>
      </c>
      <c r="K82" s="2"/>
      <c r="L82" s="2"/>
      <c r="M82" s="2"/>
      <c r="N82" s="2"/>
      <c r="O82" s="2"/>
      <c r="P82" s="9">
        <f t="shared" si="34"/>
        <v>22.02</v>
      </c>
      <c r="R82" s="7">
        <f t="shared" si="32"/>
        <v>0</v>
      </c>
      <c r="S82" s="2"/>
      <c r="T82" s="2"/>
      <c r="U82" s="2"/>
      <c r="V82" s="2">
        <v>15.79</v>
      </c>
      <c r="W82" s="2">
        <v>17.95</v>
      </c>
      <c r="X82" s="2"/>
      <c r="Y82" s="2">
        <v>39.700000000000003</v>
      </c>
      <c r="Z82" s="2"/>
      <c r="AA82" s="2">
        <v>26.52</v>
      </c>
      <c r="AB82" s="2"/>
      <c r="AC82" s="2"/>
      <c r="AD82" s="2">
        <v>25</v>
      </c>
      <c r="AE82" s="9">
        <f t="shared" si="38"/>
        <v>124.96</v>
      </c>
      <c r="AG82" s="7">
        <f t="shared" si="33"/>
        <v>25</v>
      </c>
      <c r="AH82" s="2">
        <v>26.76</v>
      </c>
      <c r="AI82" s="2"/>
      <c r="AJ82" s="2">
        <v>53.91</v>
      </c>
      <c r="AK82" s="2"/>
      <c r="AL82" s="2">
        <v>18.32</v>
      </c>
      <c r="AM82" s="2"/>
      <c r="AN82" s="2"/>
      <c r="AO82" s="2"/>
      <c r="AP82" s="2"/>
      <c r="AQ82" s="2"/>
      <c r="AR82" s="2"/>
      <c r="AS82" s="2"/>
      <c r="AT82" s="9">
        <f t="shared" si="36"/>
        <v>98.990000000000009</v>
      </c>
    </row>
    <row r="83" spans="1:46" ht="17.25" customHeight="1" x14ac:dyDescent="0.2">
      <c r="A83" s="15" t="s">
        <v>121</v>
      </c>
      <c r="C83" s="2"/>
      <c r="D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9">
        <f t="shared" ref="P83" si="40">SUM(D83:O83)</f>
        <v>0</v>
      </c>
      <c r="R83" s="7">
        <f t="shared" ref="R83" si="41">O83</f>
        <v>0</v>
      </c>
      <c r="S83" s="2"/>
      <c r="T83" s="2"/>
      <c r="U83" s="2"/>
      <c r="V83" s="2"/>
      <c r="W83" s="2"/>
      <c r="X83" s="2">
        <v>6.47</v>
      </c>
      <c r="Y83" s="2"/>
      <c r="Z83" s="2"/>
      <c r="AA83" s="2"/>
      <c r="AB83" s="2"/>
      <c r="AC83" s="2">
        <v>9.6999999999999993</v>
      </c>
      <c r="AD83" s="2"/>
      <c r="AE83" s="9">
        <f t="shared" ref="AE83" si="42">SUM(S83:AD83)</f>
        <v>16.169999999999998</v>
      </c>
      <c r="AG83" s="7">
        <f t="shared" si="33"/>
        <v>0</v>
      </c>
      <c r="AH83" s="2"/>
      <c r="AI83" s="2"/>
      <c r="AJ83" s="2">
        <v>3.78</v>
      </c>
      <c r="AK83" s="2"/>
      <c r="AL83" s="2">
        <v>8.14</v>
      </c>
      <c r="AM83" s="2"/>
      <c r="AN83" s="2"/>
      <c r="AO83" s="2"/>
      <c r="AP83" s="2"/>
      <c r="AQ83" s="2"/>
      <c r="AR83" s="2"/>
      <c r="AS83" s="2"/>
      <c r="AT83" s="9">
        <f t="shared" si="36"/>
        <v>11.92</v>
      </c>
    </row>
    <row r="84" spans="1:46" ht="15" customHeight="1" thickBot="1" x14ac:dyDescent="0.25">
      <c r="A84" s="15" t="s">
        <v>74</v>
      </c>
      <c r="C84" s="2">
        <v>130</v>
      </c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si="34"/>
        <v>0</v>
      </c>
      <c r="R84" s="7">
        <f t="shared" si="32"/>
        <v>0</v>
      </c>
      <c r="S84" s="2"/>
      <c r="T84" s="2"/>
      <c r="U84" s="2"/>
      <c r="W84" s="2"/>
      <c r="X84" s="2"/>
      <c r="Y84" s="2"/>
      <c r="Z84" s="2"/>
      <c r="AA84" s="2"/>
      <c r="AB84" s="2"/>
      <c r="AC84" s="2"/>
      <c r="AD84" s="2"/>
      <c r="AE84" s="9">
        <f t="shared" si="38"/>
        <v>0</v>
      </c>
      <c r="AG84" s="7">
        <f t="shared" si="33"/>
        <v>0</v>
      </c>
      <c r="AH84" s="2"/>
      <c r="AI84" s="2">
        <v>140.01</v>
      </c>
      <c r="AJ84" s="2">
        <v>405.05</v>
      </c>
      <c r="AL84" s="2">
        <v>91.82</v>
      </c>
      <c r="AM84" s="2"/>
      <c r="AN84" s="2"/>
      <c r="AO84" s="2"/>
      <c r="AP84" s="2"/>
      <c r="AQ84" s="2"/>
      <c r="AR84" s="2"/>
      <c r="AS84" s="2"/>
      <c r="AT84" s="9">
        <f t="shared" si="36"/>
        <v>636.87999999999988</v>
      </c>
    </row>
    <row r="85" spans="1:46" ht="16.5" thickBot="1" x14ac:dyDescent="0.3">
      <c r="A85" s="62" t="s">
        <v>15</v>
      </c>
      <c r="B85" s="14"/>
      <c r="C85" s="31">
        <f>SUM(C59:C84)</f>
        <v>1085.54</v>
      </c>
      <c r="D85" s="31">
        <f t="shared" ref="D85:P85" si="43">SUM(D59:D84)</f>
        <v>412</v>
      </c>
      <c r="E85" s="31">
        <f t="shared" si="43"/>
        <v>176.03</v>
      </c>
      <c r="F85" s="31">
        <f t="shared" si="43"/>
        <v>590.42999999999995</v>
      </c>
      <c r="G85" s="31">
        <f t="shared" si="43"/>
        <v>159.42000000000002</v>
      </c>
      <c r="H85" s="31">
        <f t="shared" si="43"/>
        <v>2229.4299999999998</v>
      </c>
      <c r="I85" s="31">
        <f t="shared" si="43"/>
        <v>129.43</v>
      </c>
      <c r="J85" s="31">
        <f t="shared" si="43"/>
        <v>134.61000000000001</v>
      </c>
      <c r="K85" s="31">
        <f t="shared" si="43"/>
        <v>129.43</v>
      </c>
      <c r="L85" s="31">
        <f t="shared" si="43"/>
        <v>129.43</v>
      </c>
      <c r="M85" s="31">
        <f t="shared" si="43"/>
        <v>266.38</v>
      </c>
      <c r="N85" s="31">
        <f t="shared" si="43"/>
        <v>303.57</v>
      </c>
      <c r="O85" s="31">
        <f t="shared" si="43"/>
        <v>179.43</v>
      </c>
      <c r="P85" s="31">
        <f t="shared" si="43"/>
        <v>4839.59</v>
      </c>
      <c r="R85" s="31">
        <f>SUM(R59:R84)</f>
        <v>179.43</v>
      </c>
      <c r="S85" s="31">
        <f t="shared" ref="S85:AE85" si="44">SUM(S59:S84)</f>
        <v>179.43</v>
      </c>
      <c r="T85" s="31">
        <f t="shared" si="44"/>
        <v>383.43</v>
      </c>
      <c r="U85" s="31">
        <f t="shared" si="44"/>
        <v>193.43</v>
      </c>
      <c r="V85" s="31">
        <f t="shared" si="44"/>
        <v>348.24</v>
      </c>
      <c r="W85" s="31">
        <f t="shared" si="44"/>
        <v>274.89999999999998</v>
      </c>
      <c r="X85" s="31">
        <f t="shared" si="44"/>
        <v>201.42</v>
      </c>
      <c r="Y85" s="31">
        <f t="shared" si="44"/>
        <v>274.64999999999998</v>
      </c>
      <c r="Z85" s="31">
        <f t="shared" si="44"/>
        <v>2225.83</v>
      </c>
      <c r="AA85" s="31">
        <f t="shared" si="44"/>
        <v>581.47</v>
      </c>
      <c r="AB85" s="31">
        <f t="shared" si="44"/>
        <v>74.95</v>
      </c>
      <c r="AC85" s="31">
        <f t="shared" si="44"/>
        <v>534.65000000000009</v>
      </c>
      <c r="AD85" s="31">
        <f t="shared" si="44"/>
        <v>359.23999999999995</v>
      </c>
      <c r="AE85" s="31">
        <f t="shared" si="44"/>
        <v>5631.6400000000012</v>
      </c>
      <c r="AG85" s="31">
        <f>SUM(AG59:AG84)</f>
        <v>359.23999999999995</v>
      </c>
      <c r="AH85" s="31">
        <f t="shared" ref="AH85:AS85" si="45">SUM(AH59:AH84)</f>
        <v>1696.52</v>
      </c>
      <c r="AI85" s="31">
        <f t="shared" si="45"/>
        <v>1396</v>
      </c>
      <c r="AJ85" s="31">
        <f t="shared" si="45"/>
        <v>-303.99999999999994</v>
      </c>
      <c r="AK85" s="31">
        <f t="shared" si="45"/>
        <v>74.95</v>
      </c>
      <c r="AL85" s="31">
        <f t="shared" si="45"/>
        <v>850.69</v>
      </c>
      <c r="AM85" s="31">
        <f t="shared" si="45"/>
        <v>0</v>
      </c>
      <c r="AN85" s="31">
        <f t="shared" si="45"/>
        <v>0</v>
      </c>
      <c r="AO85" s="31">
        <f t="shared" si="45"/>
        <v>0</v>
      </c>
      <c r="AP85" s="31">
        <f t="shared" si="45"/>
        <v>0</v>
      </c>
      <c r="AQ85" s="31">
        <f t="shared" si="45"/>
        <v>0</v>
      </c>
      <c r="AR85" s="31">
        <f t="shared" si="45"/>
        <v>0</v>
      </c>
      <c r="AS85" s="31">
        <f t="shared" si="45"/>
        <v>0</v>
      </c>
      <c r="AT85" s="67">
        <f>SUM(AT59:AT84)</f>
        <v>3714.16</v>
      </c>
    </row>
    <row r="86" spans="1:46" ht="10.5" customHeight="1" thickBo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2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6" ht="18" customHeight="1" x14ac:dyDescent="0.25">
      <c r="A87" s="38" t="s">
        <v>113</v>
      </c>
      <c r="B87" s="28"/>
      <c r="C87" s="18">
        <f>5358.25-C1+1035.99</f>
        <v>2250.2399999999998</v>
      </c>
      <c r="D87" s="18">
        <f>C90</f>
        <v>2125.6999999999998</v>
      </c>
      <c r="E87" s="18">
        <f>D90</f>
        <v>3732.7</v>
      </c>
      <c r="F87" s="18">
        <f t="shared" ref="F87:L87" si="46">E90</f>
        <v>4021.98</v>
      </c>
      <c r="G87" s="18">
        <f>F90</f>
        <v>4227.5</v>
      </c>
      <c r="H87" s="18">
        <f>G90</f>
        <v>4446.58</v>
      </c>
      <c r="I87" s="18">
        <f t="shared" si="46"/>
        <v>2395.65</v>
      </c>
      <c r="J87" s="18">
        <f t="shared" si="46"/>
        <v>2702.2200000000003</v>
      </c>
      <c r="K87" s="18">
        <f t="shared" si="46"/>
        <v>2862.61</v>
      </c>
      <c r="L87" s="18">
        <f t="shared" si="46"/>
        <v>2819.1800000000003</v>
      </c>
      <c r="M87" s="18">
        <f>L90</f>
        <v>2771.7500000000005</v>
      </c>
      <c r="N87" s="18">
        <f>M90</f>
        <v>2789.0200000000004</v>
      </c>
      <c r="O87" s="19">
        <f>N90</f>
        <v>2485.4500000000003</v>
      </c>
      <c r="R87" s="18">
        <f>O87</f>
        <v>2485.4500000000003</v>
      </c>
      <c r="S87" s="18">
        <f>R90</f>
        <v>2566.0200000000004</v>
      </c>
      <c r="T87" s="18">
        <f>S90</f>
        <v>2763.7100000000005</v>
      </c>
      <c r="U87" s="18">
        <f t="shared" ref="U87" si="47">T90</f>
        <v>2655.2800000000007</v>
      </c>
      <c r="V87" s="18">
        <f>U90</f>
        <v>3753.7100000000009</v>
      </c>
      <c r="W87" s="18">
        <f>V90</f>
        <v>3606.9700000000012</v>
      </c>
      <c r="X87" s="18">
        <f t="shared" ref="X87" si="48">W90</f>
        <v>3371.0700000000011</v>
      </c>
      <c r="Y87" s="18">
        <f t="shared" ref="Y87" si="49">X90</f>
        <v>3409.650000000001</v>
      </c>
      <c r="Z87" s="18">
        <f t="shared" ref="Z87" si="50">Y90</f>
        <v>4002.5000000000014</v>
      </c>
      <c r="AA87" s="18">
        <f t="shared" ref="AA87" si="51">Z90</f>
        <v>2260.6700000000019</v>
      </c>
      <c r="AB87" s="18">
        <f>AA90</f>
        <v>2426.6700000000019</v>
      </c>
      <c r="AC87" s="18">
        <f>AB90</f>
        <v>2568.2200000000021</v>
      </c>
      <c r="AD87" s="19">
        <f>AC90</f>
        <v>2383.070000000002</v>
      </c>
      <c r="AG87" s="18">
        <f>AD87</f>
        <v>2383.070000000002</v>
      </c>
      <c r="AH87" s="18">
        <f>AG90</f>
        <v>2550.8300000000022</v>
      </c>
      <c r="AI87" s="18">
        <f>AH90</f>
        <v>3037.8700000000022</v>
      </c>
      <c r="AJ87" s="18">
        <f t="shared" ref="AJ87" si="52">AI90</f>
        <v>1716.8700000000022</v>
      </c>
      <c r="AK87" s="18">
        <f>AJ90</f>
        <v>3117.0700000000024</v>
      </c>
      <c r="AL87" s="18">
        <f>AK90</f>
        <v>3926.6200000000026</v>
      </c>
      <c r="AM87" s="18">
        <f t="shared" ref="AM87" si="53">AL90</f>
        <v>3115.9300000000026</v>
      </c>
      <c r="AN87" s="18">
        <f t="shared" ref="AN87" si="54">AM90</f>
        <v>3115.9300000000026</v>
      </c>
      <c r="AO87" s="18">
        <f t="shared" ref="AO87" si="55">AN90</f>
        <v>3115.9300000000026</v>
      </c>
      <c r="AP87" s="18">
        <f t="shared" ref="AP87" si="56">AO90</f>
        <v>3115.9300000000026</v>
      </c>
      <c r="AQ87" s="18">
        <f>AP90</f>
        <v>3115.9300000000026</v>
      </c>
      <c r="AR87" s="18">
        <f>AQ90</f>
        <v>3115.9300000000026</v>
      </c>
      <c r="AS87" s="19">
        <f>AR90</f>
        <v>3115.9300000000026</v>
      </c>
    </row>
    <row r="88" spans="1:46" x14ac:dyDescent="0.2">
      <c r="A88" s="27" t="s">
        <v>42</v>
      </c>
      <c r="B88" s="3"/>
      <c r="C88" s="2">
        <f t="shared" ref="C88:O88" si="57">C56</f>
        <v>961</v>
      </c>
      <c r="D88" s="2">
        <f t="shared" si="57"/>
        <v>2019</v>
      </c>
      <c r="E88" s="2">
        <f t="shared" si="57"/>
        <v>465.31</v>
      </c>
      <c r="F88" s="2">
        <f t="shared" si="57"/>
        <v>795.94999999999993</v>
      </c>
      <c r="G88" s="2">
        <f t="shared" si="57"/>
        <v>378.5</v>
      </c>
      <c r="H88" s="2">
        <f t="shared" si="57"/>
        <v>178.5</v>
      </c>
      <c r="I88" s="2">
        <f t="shared" si="57"/>
        <v>436</v>
      </c>
      <c r="J88" s="2">
        <f t="shared" si="57"/>
        <v>295</v>
      </c>
      <c r="K88" s="2">
        <f t="shared" si="57"/>
        <v>86</v>
      </c>
      <c r="L88" s="2">
        <f t="shared" si="57"/>
        <v>82</v>
      </c>
      <c r="M88" s="2">
        <f t="shared" si="57"/>
        <v>283.64999999999998</v>
      </c>
      <c r="N88" s="2">
        <f t="shared" si="57"/>
        <v>0</v>
      </c>
      <c r="O88" s="9">
        <f t="shared" si="57"/>
        <v>260</v>
      </c>
      <c r="R88" s="2">
        <f t="shared" ref="R88:AD88" si="58">R56</f>
        <v>260</v>
      </c>
      <c r="S88" s="2">
        <f t="shared" si="58"/>
        <v>377.12</v>
      </c>
      <c r="T88" s="2">
        <f t="shared" si="58"/>
        <v>275</v>
      </c>
      <c r="U88" s="2">
        <f t="shared" si="58"/>
        <v>1291.8600000000001</v>
      </c>
      <c r="V88" s="2">
        <f t="shared" si="58"/>
        <v>201.5</v>
      </c>
      <c r="W88" s="2">
        <f t="shared" si="58"/>
        <v>39</v>
      </c>
      <c r="X88" s="2">
        <f t="shared" si="58"/>
        <v>240</v>
      </c>
      <c r="Y88" s="2">
        <f t="shared" si="58"/>
        <v>867.5</v>
      </c>
      <c r="Z88" s="2">
        <f t="shared" si="58"/>
        <v>484</v>
      </c>
      <c r="AA88" s="2">
        <f t="shared" si="58"/>
        <v>747.47</v>
      </c>
      <c r="AB88" s="2">
        <f t="shared" si="58"/>
        <v>216.5</v>
      </c>
      <c r="AC88" s="2">
        <f t="shared" si="58"/>
        <v>349.5</v>
      </c>
      <c r="AD88" s="9">
        <f t="shared" si="58"/>
        <v>527</v>
      </c>
      <c r="AG88" s="2">
        <f t="shared" ref="AG88:AS88" si="59">AG56</f>
        <v>527</v>
      </c>
      <c r="AH88" s="2">
        <f t="shared" si="59"/>
        <v>2183.56</v>
      </c>
      <c r="AI88" s="2">
        <f t="shared" si="59"/>
        <v>75</v>
      </c>
      <c r="AJ88" s="2">
        <f t="shared" si="59"/>
        <v>1096.2</v>
      </c>
      <c r="AK88" s="2">
        <f t="shared" si="59"/>
        <v>884.5</v>
      </c>
      <c r="AL88" s="2">
        <f t="shared" si="59"/>
        <v>40</v>
      </c>
      <c r="AM88" s="2">
        <f t="shared" si="59"/>
        <v>0</v>
      </c>
      <c r="AN88" s="2">
        <f t="shared" si="59"/>
        <v>0</v>
      </c>
      <c r="AO88" s="2">
        <f t="shared" si="59"/>
        <v>0</v>
      </c>
      <c r="AP88" s="2">
        <f t="shared" si="59"/>
        <v>0</v>
      </c>
      <c r="AQ88" s="2">
        <f t="shared" si="59"/>
        <v>0</v>
      </c>
      <c r="AR88" s="2">
        <f t="shared" si="59"/>
        <v>0</v>
      </c>
      <c r="AS88" s="9">
        <f t="shared" si="59"/>
        <v>0</v>
      </c>
    </row>
    <row r="89" spans="1:46" ht="15" customHeight="1" thickBot="1" x14ac:dyDescent="0.3">
      <c r="A89" s="40" t="s">
        <v>43</v>
      </c>
      <c r="B89" s="68"/>
      <c r="C89" s="69">
        <f t="shared" ref="C89:O89" si="60">C85</f>
        <v>1085.54</v>
      </c>
      <c r="D89" s="69">
        <f t="shared" si="60"/>
        <v>412</v>
      </c>
      <c r="E89" s="69">
        <f t="shared" si="60"/>
        <v>176.03</v>
      </c>
      <c r="F89" s="69">
        <f t="shared" si="60"/>
        <v>590.42999999999995</v>
      </c>
      <c r="G89" s="69">
        <f t="shared" si="60"/>
        <v>159.42000000000002</v>
      </c>
      <c r="H89" s="69">
        <f t="shared" si="60"/>
        <v>2229.4299999999998</v>
      </c>
      <c r="I89" s="69">
        <f t="shared" si="60"/>
        <v>129.43</v>
      </c>
      <c r="J89" s="69">
        <f t="shared" si="60"/>
        <v>134.61000000000001</v>
      </c>
      <c r="K89" s="69">
        <f t="shared" si="60"/>
        <v>129.43</v>
      </c>
      <c r="L89" s="69">
        <f t="shared" si="60"/>
        <v>129.43</v>
      </c>
      <c r="M89" s="69">
        <f t="shared" si="60"/>
        <v>266.38</v>
      </c>
      <c r="N89" s="69">
        <f t="shared" ref="N89" si="61">N85</f>
        <v>303.57</v>
      </c>
      <c r="O89" s="70">
        <f t="shared" si="60"/>
        <v>179.43</v>
      </c>
      <c r="R89" s="69">
        <f t="shared" ref="R89:AD89" si="62">R85</f>
        <v>179.43</v>
      </c>
      <c r="S89" s="69">
        <f t="shared" si="62"/>
        <v>179.43</v>
      </c>
      <c r="T89" s="69">
        <f t="shared" si="62"/>
        <v>383.43</v>
      </c>
      <c r="U89" s="69">
        <f t="shared" si="62"/>
        <v>193.43</v>
      </c>
      <c r="V89" s="69">
        <f t="shared" si="62"/>
        <v>348.24</v>
      </c>
      <c r="W89" s="69">
        <f t="shared" si="62"/>
        <v>274.89999999999998</v>
      </c>
      <c r="X89" s="69">
        <f t="shared" si="62"/>
        <v>201.42</v>
      </c>
      <c r="Y89" s="69">
        <f t="shared" si="62"/>
        <v>274.64999999999998</v>
      </c>
      <c r="Z89" s="69">
        <f t="shared" si="62"/>
        <v>2225.83</v>
      </c>
      <c r="AA89" s="69">
        <f t="shared" si="62"/>
        <v>581.47</v>
      </c>
      <c r="AB89" s="69">
        <f t="shared" si="62"/>
        <v>74.95</v>
      </c>
      <c r="AC89" s="69">
        <f t="shared" si="62"/>
        <v>534.65000000000009</v>
      </c>
      <c r="AD89" s="70">
        <f t="shared" si="62"/>
        <v>359.23999999999995</v>
      </c>
      <c r="AG89" s="69">
        <f t="shared" ref="AG89:AS89" si="63">AG85</f>
        <v>359.23999999999995</v>
      </c>
      <c r="AH89" s="69">
        <f t="shared" si="63"/>
        <v>1696.52</v>
      </c>
      <c r="AI89" s="69">
        <f t="shared" si="63"/>
        <v>1396</v>
      </c>
      <c r="AJ89" s="69">
        <f t="shared" si="63"/>
        <v>-303.99999999999994</v>
      </c>
      <c r="AK89" s="69">
        <f t="shared" si="63"/>
        <v>74.95</v>
      </c>
      <c r="AL89" s="69">
        <f t="shared" si="63"/>
        <v>850.69</v>
      </c>
      <c r="AM89" s="69">
        <f t="shared" si="63"/>
        <v>0</v>
      </c>
      <c r="AN89" s="69">
        <f t="shared" si="63"/>
        <v>0</v>
      </c>
      <c r="AO89" s="69">
        <f t="shared" si="63"/>
        <v>0</v>
      </c>
      <c r="AP89" s="69">
        <f t="shared" si="63"/>
        <v>0</v>
      </c>
      <c r="AQ89" s="69">
        <f t="shared" si="63"/>
        <v>0</v>
      </c>
      <c r="AR89" s="69">
        <f t="shared" si="63"/>
        <v>0</v>
      </c>
      <c r="AS89" s="70">
        <f t="shared" si="63"/>
        <v>0</v>
      </c>
    </row>
    <row r="90" spans="1:46" ht="16.5" thickBot="1" x14ac:dyDescent="0.3">
      <c r="A90" s="108" t="s">
        <v>46</v>
      </c>
      <c r="B90" s="109"/>
      <c r="C90" s="17">
        <f t="shared" ref="C90:O90" si="64">C87+C88-C89</f>
        <v>2125.6999999999998</v>
      </c>
      <c r="D90" s="17">
        <f t="shared" si="64"/>
        <v>3732.7</v>
      </c>
      <c r="E90" s="17">
        <f t="shared" si="64"/>
        <v>4021.98</v>
      </c>
      <c r="F90" s="17">
        <f t="shared" si="64"/>
        <v>4227.5</v>
      </c>
      <c r="G90" s="17">
        <f t="shared" si="64"/>
        <v>4446.58</v>
      </c>
      <c r="H90" s="17">
        <f t="shared" si="64"/>
        <v>2395.65</v>
      </c>
      <c r="I90" s="17">
        <f t="shared" si="64"/>
        <v>2702.2200000000003</v>
      </c>
      <c r="J90" s="17">
        <f t="shared" si="64"/>
        <v>2862.61</v>
      </c>
      <c r="K90" s="17">
        <f t="shared" si="64"/>
        <v>2819.1800000000003</v>
      </c>
      <c r="L90" s="17">
        <f t="shared" si="64"/>
        <v>2771.7500000000005</v>
      </c>
      <c r="M90" s="17">
        <f t="shared" si="64"/>
        <v>2789.0200000000004</v>
      </c>
      <c r="N90" s="17">
        <f t="shared" ref="N90" si="65">N87+N88-N89</f>
        <v>2485.4500000000003</v>
      </c>
      <c r="O90" s="66">
        <f t="shared" si="64"/>
        <v>2566.0200000000004</v>
      </c>
      <c r="P90" s="4"/>
      <c r="R90" s="17">
        <f t="shared" ref="R90:AD90" si="66">R87+R88-R89</f>
        <v>2566.0200000000004</v>
      </c>
      <c r="S90" s="17">
        <f t="shared" si="66"/>
        <v>2763.7100000000005</v>
      </c>
      <c r="T90" s="17">
        <f t="shared" si="66"/>
        <v>2655.2800000000007</v>
      </c>
      <c r="U90" s="17">
        <f t="shared" si="66"/>
        <v>3753.7100000000009</v>
      </c>
      <c r="V90" s="17">
        <f t="shared" si="66"/>
        <v>3606.9700000000012</v>
      </c>
      <c r="W90" s="17">
        <f t="shared" si="66"/>
        <v>3371.0700000000011</v>
      </c>
      <c r="X90" s="17">
        <f t="shared" si="66"/>
        <v>3409.650000000001</v>
      </c>
      <c r="Y90" s="17">
        <f t="shared" si="66"/>
        <v>4002.5000000000014</v>
      </c>
      <c r="Z90" s="17">
        <f t="shared" si="66"/>
        <v>2260.6700000000019</v>
      </c>
      <c r="AA90" s="17">
        <f t="shared" si="66"/>
        <v>2426.6700000000019</v>
      </c>
      <c r="AB90" s="17">
        <f t="shared" si="66"/>
        <v>2568.2200000000021</v>
      </c>
      <c r="AC90" s="17">
        <f t="shared" si="66"/>
        <v>2383.070000000002</v>
      </c>
      <c r="AD90" s="66">
        <f t="shared" si="66"/>
        <v>2550.8300000000022</v>
      </c>
      <c r="AE90" s="4"/>
      <c r="AG90" s="17">
        <f t="shared" ref="AG90:AS90" si="67">AG87+AG88-AG89</f>
        <v>2550.8300000000022</v>
      </c>
      <c r="AH90" s="17">
        <f t="shared" si="67"/>
        <v>3037.8700000000022</v>
      </c>
      <c r="AI90" s="17">
        <f t="shared" si="67"/>
        <v>1716.8700000000022</v>
      </c>
      <c r="AJ90" s="17">
        <f t="shared" si="67"/>
        <v>3117.0700000000024</v>
      </c>
      <c r="AK90" s="17">
        <f t="shared" si="67"/>
        <v>3926.6200000000026</v>
      </c>
      <c r="AL90" s="17">
        <f t="shared" si="67"/>
        <v>3115.9300000000026</v>
      </c>
      <c r="AM90" s="17">
        <f t="shared" si="67"/>
        <v>3115.9300000000026</v>
      </c>
      <c r="AN90" s="17">
        <f t="shared" si="67"/>
        <v>3115.9300000000026</v>
      </c>
      <c r="AO90" s="17">
        <f t="shared" si="67"/>
        <v>3115.9300000000026</v>
      </c>
      <c r="AP90" s="17">
        <f t="shared" si="67"/>
        <v>3115.9300000000026</v>
      </c>
      <c r="AQ90" s="17">
        <f t="shared" si="67"/>
        <v>3115.9300000000026</v>
      </c>
      <c r="AR90" s="17">
        <f t="shared" si="67"/>
        <v>3115.9300000000026</v>
      </c>
      <c r="AS90" s="66">
        <f t="shared" si="67"/>
        <v>3115.9300000000026</v>
      </c>
      <c r="AT90" s="4"/>
    </row>
    <row r="92" spans="1:46" x14ac:dyDescent="0.2">
      <c r="A92" s="15" t="s">
        <v>99</v>
      </c>
      <c r="C92" s="90">
        <f t="shared" ref="C92:O92" si="68">$C$1</f>
        <v>4144</v>
      </c>
      <c r="D92" s="90">
        <f t="shared" si="68"/>
        <v>4144</v>
      </c>
      <c r="E92" s="90">
        <f t="shared" si="68"/>
        <v>4144</v>
      </c>
      <c r="F92" s="90">
        <f t="shared" si="68"/>
        <v>4144</v>
      </c>
      <c r="G92" s="90">
        <f t="shared" si="68"/>
        <v>4144</v>
      </c>
      <c r="H92" s="90">
        <f t="shared" si="68"/>
        <v>4144</v>
      </c>
      <c r="I92" s="90">
        <f t="shared" si="68"/>
        <v>4144</v>
      </c>
      <c r="J92" s="90">
        <f t="shared" si="68"/>
        <v>4144</v>
      </c>
      <c r="K92" s="90">
        <f t="shared" si="68"/>
        <v>4144</v>
      </c>
      <c r="L92" s="90">
        <f t="shared" si="68"/>
        <v>4144</v>
      </c>
      <c r="M92" s="90">
        <f t="shared" si="68"/>
        <v>4144</v>
      </c>
      <c r="N92" s="90">
        <f t="shared" si="68"/>
        <v>4144</v>
      </c>
      <c r="O92" s="90">
        <f t="shared" si="68"/>
        <v>4144</v>
      </c>
      <c r="P92" s="89"/>
      <c r="R92" s="90">
        <f t="shared" ref="R92:AD92" si="69">$C$1</f>
        <v>4144</v>
      </c>
      <c r="S92" s="90">
        <f t="shared" si="69"/>
        <v>4144</v>
      </c>
      <c r="T92" s="90">
        <f t="shared" si="69"/>
        <v>4144</v>
      </c>
      <c r="U92" s="90">
        <f t="shared" si="69"/>
        <v>4144</v>
      </c>
      <c r="V92" s="90">
        <f t="shared" si="69"/>
        <v>4144</v>
      </c>
      <c r="W92" s="90">
        <f t="shared" si="69"/>
        <v>4144</v>
      </c>
      <c r="X92" s="90">
        <f t="shared" si="69"/>
        <v>4144</v>
      </c>
      <c r="Y92" s="90">
        <f t="shared" si="69"/>
        <v>4144</v>
      </c>
      <c r="Z92" s="90">
        <f t="shared" si="69"/>
        <v>4144</v>
      </c>
      <c r="AA92" s="90">
        <f t="shared" si="69"/>
        <v>4144</v>
      </c>
      <c r="AB92" s="90">
        <f t="shared" si="69"/>
        <v>4144</v>
      </c>
      <c r="AC92" s="90">
        <f t="shared" si="69"/>
        <v>4144</v>
      </c>
      <c r="AD92" s="90">
        <f t="shared" si="69"/>
        <v>4144</v>
      </c>
      <c r="AE92" s="89"/>
      <c r="AG92" s="90">
        <f t="shared" ref="AG92:AS92" si="70">$C$1</f>
        <v>4144</v>
      </c>
      <c r="AH92" s="90">
        <f t="shared" si="70"/>
        <v>4144</v>
      </c>
      <c r="AI92" s="90">
        <f t="shared" si="70"/>
        <v>4144</v>
      </c>
      <c r="AJ92" s="90">
        <f t="shared" si="70"/>
        <v>4144</v>
      </c>
      <c r="AK92" s="90">
        <f t="shared" si="70"/>
        <v>4144</v>
      </c>
      <c r="AL92" s="90">
        <f t="shared" si="70"/>
        <v>4144</v>
      </c>
      <c r="AM92" s="90">
        <f t="shared" si="70"/>
        <v>4144</v>
      </c>
      <c r="AN92" s="90">
        <f t="shared" si="70"/>
        <v>4144</v>
      </c>
      <c r="AO92" s="90">
        <f t="shared" si="70"/>
        <v>4144</v>
      </c>
      <c r="AP92" s="90">
        <f t="shared" si="70"/>
        <v>4144</v>
      </c>
      <c r="AQ92" s="90">
        <f t="shared" si="70"/>
        <v>4144</v>
      </c>
      <c r="AR92" s="90">
        <f t="shared" si="70"/>
        <v>4144</v>
      </c>
      <c r="AS92" s="90">
        <f t="shared" si="70"/>
        <v>4144</v>
      </c>
      <c r="AT92" s="89"/>
    </row>
    <row r="93" spans="1:46" ht="15.75" thickBot="1" x14ac:dyDescent="0.25">
      <c r="A93" s="15" t="s">
        <v>100</v>
      </c>
      <c r="C93" s="91">
        <f>C92+C90</f>
        <v>6269.7</v>
      </c>
      <c r="D93" s="91">
        <f t="shared" ref="D93:O93" si="71">D92+D90</f>
        <v>7876.7</v>
      </c>
      <c r="E93" s="91">
        <f t="shared" si="71"/>
        <v>8165.98</v>
      </c>
      <c r="F93" s="91">
        <f t="shared" si="71"/>
        <v>8371.5</v>
      </c>
      <c r="G93" s="91">
        <f t="shared" si="71"/>
        <v>8590.58</v>
      </c>
      <c r="H93" s="91">
        <f t="shared" si="71"/>
        <v>6539.65</v>
      </c>
      <c r="I93" s="91">
        <f t="shared" si="71"/>
        <v>6846.22</v>
      </c>
      <c r="J93" s="91">
        <f t="shared" si="71"/>
        <v>7006.6100000000006</v>
      </c>
      <c r="K93" s="91">
        <f t="shared" si="71"/>
        <v>6963.18</v>
      </c>
      <c r="L93" s="91">
        <f t="shared" si="71"/>
        <v>6915.75</v>
      </c>
      <c r="M93" s="91">
        <f t="shared" si="71"/>
        <v>6933.02</v>
      </c>
      <c r="N93" s="91">
        <f t="shared" ref="N93" si="72">N92+N90</f>
        <v>6629.4500000000007</v>
      </c>
      <c r="O93" s="91">
        <f t="shared" si="71"/>
        <v>6710.02</v>
      </c>
      <c r="R93" s="91">
        <f>R92+R90</f>
        <v>6710.02</v>
      </c>
      <c r="S93" s="91">
        <f t="shared" ref="S93:AD93" si="73">S92+S90</f>
        <v>6907.7100000000009</v>
      </c>
      <c r="T93" s="91">
        <f t="shared" si="73"/>
        <v>6799.2800000000007</v>
      </c>
      <c r="U93" s="91">
        <f t="shared" si="73"/>
        <v>7897.7100000000009</v>
      </c>
      <c r="V93" s="91">
        <f t="shared" si="73"/>
        <v>7750.9700000000012</v>
      </c>
      <c r="W93" s="91">
        <f t="shared" si="73"/>
        <v>7515.0700000000015</v>
      </c>
      <c r="X93" s="91">
        <f t="shared" si="73"/>
        <v>7553.6500000000015</v>
      </c>
      <c r="Y93" s="91">
        <f t="shared" si="73"/>
        <v>8146.5000000000018</v>
      </c>
      <c r="Z93" s="91">
        <f t="shared" si="73"/>
        <v>6404.6700000000019</v>
      </c>
      <c r="AA93" s="91">
        <f t="shared" si="73"/>
        <v>6570.6700000000019</v>
      </c>
      <c r="AB93" s="91">
        <f t="shared" si="73"/>
        <v>6712.2200000000021</v>
      </c>
      <c r="AC93" s="91">
        <f t="shared" si="73"/>
        <v>6527.0700000000015</v>
      </c>
      <c r="AD93" s="91">
        <f t="shared" si="73"/>
        <v>6694.8300000000017</v>
      </c>
      <c r="AG93" s="91">
        <f>AG92+AG90</f>
        <v>6694.8300000000017</v>
      </c>
      <c r="AH93" s="91">
        <f t="shared" ref="AH93:AS93" si="74">AH92+AH90</f>
        <v>7181.8700000000026</v>
      </c>
      <c r="AI93" s="91">
        <f t="shared" si="74"/>
        <v>5860.8700000000026</v>
      </c>
      <c r="AJ93" s="91">
        <f t="shared" si="74"/>
        <v>7261.0700000000024</v>
      </c>
      <c r="AK93" s="91">
        <f t="shared" si="74"/>
        <v>8070.6200000000026</v>
      </c>
      <c r="AL93" s="91">
        <f t="shared" si="74"/>
        <v>7259.9300000000021</v>
      </c>
      <c r="AM93" s="91">
        <f t="shared" si="74"/>
        <v>7259.9300000000021</v>
      </c>
      <c r="AN93" s="91">
        <f t="shared" si="74"/>
        <v>7259.9300000000021</v>
      </c>
      <c r="AO93" s="91">
        <f t="shared" si="74"/>
        <v>7259.9300000000021</v>
      </c>
      <c r="AP93" s="91">
        <f t="shared" si="74"/>
        <v>7259.9300000000021</v>
      </c>
      <c r="AQ93" s="91">
        <f t="shared" si="74"/>
        <v>7259.9300000000021</v>
      </c>
      <c r="AR93" s="91">
        <f t="shared" si="74"/>
        <v>7259.9300000000021</v>
      </c>
      <c r="AS93" s="91">
        <f t="shared" si="74"/>
        <v>7259.9300000000021</v>
      </c>
    </row>
    <row r="94" spans="1:46" ht="15.75" thickTop="1" x14ac:dyDescent="0.2">
      <c r="S94" s="89"/>
      <c r="X94" s="89"/>
      <c r="AH94" s="89"/>
      <c r="AM94" s="89"/>
    </row>
    <row r="95" spans="1:46" x14ac:dyDescent="0.2">
      <c r="E95" s="89"/>
      <c r="T95" s="89"/>
      <c r="AI95" s="89"/>
    </row>
    <row r="97" spans="18:33" x14ac:dyDescent="0.2">
      <c r="R97" s="89"/>
      <c r="AG97" s="89"/>
    </row>
  </sheetData>
  <autoFilter ref="A3:P85" xr:uid="{86F2ADDA-846F-4FEB-88FF-5F8AE942AEF4}"/>
  <mergeCells count="2">
    <mergeCell ref="A90:B90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AK21" sqref="AK21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114</v>
      </c>
      <c r="T1" s="63"/>
      <c r="U1" s="21"/>
      <c r="AF1" s="20"/>
      <c r="AG1" s="4"/>
      <c r="AH1" s="21" t="s">
        <v>129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5" t="s">
        <v>11</v>
      </c>
      <c r="R3" s="93" t="s">
        <v>0</v>
      </c>
      <c r="S3" s="93" t="s">
        <v>1</v>
      </c>
      <c r="T3" s="93" t="s">
        <v>2</v>
      </c>
      <c r="U3" s="93" t="s">
        <v>3</v>
      </c>
      <c r="V3" s="93" t="s">
        <v>4</v>
      </c>
      <c r="W3" s="93" t="s">
        <v>5</v>
      </c>
      <c r="X3" s="93" t="s">
        <v>6</v>
      </c>
      <c r="Y3" s="93" t="s">
        <v>7</v>
      </c>
      <c r="Z3" s="93" t="s">
        <v>8</v>
      </c>
      <c r="AA3" s="93" t="s">
        <v>9</v>
      </c>
      <c r="AB3" s="93" t="s">
        <v>10</v>
      </c>
      <c r="AC3" s="93" t="s">
        <v>11</v>
      </c>
      <c r="AD3" s="6" t="s">
        <v>12</v>
      </c>
      <c r="AF3" s="95" t="s">
        <v>11</v>
      </c>
      <c r="AG3" s="106" t="s">
        <v>0</v>
      </c>
      <c r="AH3" s="106" t="s">
        <v>1</v>
      </c>
      <c r="AI3" s="106" t="s">
        <v>2</v>
      </c>
      <c r="AJ3" s="106" t="s">
        <v>3</v>
      </c>
      <c r="AK3" s="106" t="s">
        <v>4</v>
      </c>
      <c r="AL3" s="106" t="s">
        <v>5</v>
      </c>
      <c r="AM3" s="106" t="s">
        <v>6</v>
      </c>
      <c r="AN3" s="106" t="s">
        <v>7</v>
      </c>
      <c r="AO3" s="106" t="s">
        <v>8</v>
      </c>
      <c r="AP3" s="106" t="s">
        <v>9</v>
      </c>
      <c r="AQ3" s="106" t="s">
        <v>10</v>
      </c>
      <c r="AR3" s="106" t="s">
        <v>11</v>
      </c>
      <c r="AS3" s="6" t="s">
        <v>12</v>
      </c>
    </row>
    <row r="4" spans="1:45" x14ac:dyDescent="0.2">
      <c r="A4" s="15" t="s">
        <v>124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6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6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6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6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/>
      <c r="AM5" s="7"/>
      <c r="AN5" s="7"/>
      <c r="AO5" s="7"/>
      <c r="AP5" s="7"/>
      <c r="AQ5" s="7"/>
      <c r="AR5" s="7"/>
      <c r="AS5" s="9">
        <f>SUM(AG5:AR5)</f>
        <v>3912.1000000000004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6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6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6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6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6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6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6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6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6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6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/>
      <c r="AM13" s="7"/>
      <c r="AN13" s="7"/>
      <c r="AO13" s="7"/>
      <c r="AP13" s="7"/>
      <c r="AQ13" s="7"/>
      <c r="AR13" s="7"/>
      <c r="AS13" s="9">
        <f t="shared" si="3"/>
        <v>1273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6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6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/>
      <c r="AM14" s="7"/>
      <c r="AN14" s="7"/>
      <c r="AO14" s="7"/>
      <c r="AP14" s="7"/>
      <c r="AQ14" s="7"/>
      <c r="AR14" s="7"/>
      <c r="AS14" s="9">
        <f t="shared" si="3"/>
        <v>302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7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7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0</v>
      </c>
      <c r="AM15" s="17">
        <f t="shared" si="8"/>
        <v>0</v>
      </c>
      <c r="AN15" s="17">
        <f>SUM(AN4:AN14)</f>
        <v>0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5490.1</v>
      </c>
    </row>
    <row r="16" spans="1:45" ht="15.75" thickBot="1" x14ac:dyDescent="0.25">
      <c r="Q16" s="98"/>
      <c r="AF16" s="98"/>
    </row>
    <row r="17" spans="1:45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5" t="s">
        <v>11</v>
      </c>
      <c r="R17" s="93" t="s">
        <v>0</v>
      </c>
      <c r="S17" s="93" t="s">
        <v>1</v>
      </c>
      <c r="T17" s="93" t="s">
        <v>2</v>
      </c>
      <c r="U17" s="93" t="s">
        <v>3</v>
      </c>
      <c r="V17" s="93" t="s">
        <v>4</v>
      </c>
      <c r="W17" s="93" t="s">
        <v>5</v>
      </c>
      <c r="X17" s="93" t="s">
        <v>6</v>
      </c>
      <c r="Y17" s="93" t="s">
        <v>7</v>
      </c>
      <c r="Z17" s="93" t="s">
        <v>8</v>
      </c>
      <c r="AA17" s="93" t="s">
        <v>9</v>
      </c>
      <c r="AB17" s="93" t="s">
        <v>10</v>
      </c>
      <c r="AC17" s="106" t="s">
        <v>11</v>
      </c>
      <c r="AD17" s="6" t="s">
        <v>12</v>
      </c>
      <c r="AF17" s="95" t="s">
        <v>11</v>
      </c>
      <c r="AG17" s="106" t="s">
        <v>0</v>
      </c>
      <c r="AH17" s="106" t="s">
        <v>1</v>
      </c>
      <c r="AI17" s="106" t="s">
        <v>2</v>
      </c>
      <c r="AJ17" s="106" t="s">
        <v>3</v>
      </c>
      <c r="AK17" s="106" t="s">
        <v>4</v>
      </c>
      <c r="AL17" s="106" t="s">
        <v>5</v>
      </c>
      <c r="AM17" s="106" t="s">
        <v>6</v>
      </c>
      <c r="AN17" s="106" t="s">
        <v>7</v>
      </c>
      <c r="AO17" s="106" t="s">
        <v>8</v>
      </c>
      <c r="AP17" s="106" t="s">
        <v>9</v>
      </c>
      <c r="AQ17" s="106" t="s">
        <v>10</v>
      </c>
      <c r="AR17" s="106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9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6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6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6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/>
      <c r="AO19" s="7"/>
      <c r="AP19" s="7"/>
      <c r="AQ19" s="7"/>
      <c r="AR19" s="7"/>
      <c r="AS19" s="16">
        <f t="shared" si="12"/>
        <v>446.16</v>
      </c>
    </row>
    <row r="20" spans="1:45" x14ac:dyDescent="0.2">
      <c r="A20" s="27" t="s">
        <v>116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6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6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/>
      <c r="AN20" s="7"/>
      <c r="AO20" s="7"/>
      <c r="AP20" s="7"/>
      <c r="AQ20" s="7"/>
      <c r="AR20" s="7"/>
      <c r="AS20" s="16">
        <f t="shared" si="12"/>
        <v>4672.6899999999996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6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6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6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6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6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6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6">
        <f t="shared" si="11"/>
        <v>51.91</v>
      </c>
      <c r="AG24" s="8">
        <v>15.86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6">
        <f t="shared" si="12"/>
        <v>15.86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6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6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6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6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6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6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6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6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6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100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6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101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101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0</v>
      </c>
      <c r="AN31" s="31">
        <f t="shared" si="17"/>
        <v>0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5349.079999999999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10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115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3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103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4593.7000000000016</v>
      </c>
      <c r="AN33" s="18">
        <f t="shared" ref="AN33" si="31">AM36</f>
        <v>4593.7000000000016</v>
      </c>
      <c r="AO33" s="18">
        <f t="shared" ref="AO33" si="32">AN36</f>
        <v>4593.7000000000016</v>
      </c>
      <c r="AP33" s="18">
        <f>AO36</f>
        <v>4593.7000000000016</v>
      </c>
      <c r="AQ33" s="18">
        <f>AP36</f>
        <v>4593.7000000000016</v>
      </c>
      <c r="AR33" s="19">
        <f>AQ36</f>
        <v>4593.7000000000016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100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100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0</v>
      </c>
      <c r="AM34" s="2">
        <f t="shared" si="36"/>
        <v>0</v>
      </c>
      <c r="AN34" s="2">
        <f t="shared" si="36"/>
        <v>0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104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104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0</v>
      </c>
      <c r="AN35" s="22">
        <f t="shared" si="40"/>
        <v>0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105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105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4593.7000000000016</v>
      </c>
      <c r="AM36" s="10">
        <f t="shared" si="44"/>
        <v>4593.7000000000016</v>
      </c>
      <c r="AN36" s="10">
        <f t="shared" si="44"/>
        <v>4593.7000000000016</v>
      </c>
      <c r="AO36" s="10">
        <f t="shared" si="44"/>
        <v>4593.7000000000016</v>
      </c>
      <c r="AP36" s="10">
        <f t="shared" si="44"/>
        <v>4593.7000000000016</v>
      </c>
      <c r="AQ36" s="10">
        <f t="shared" si="44"/>
        <v>4593.7000000000016</v>
      </c>
      <c r="AR36" s="11">
        <f t="shared" si="44"/>
        <v>4593.7000000000016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103</v>
      </c>
      <c r="B1" s="116"/>
      <c r="C1" s="117"/>
      <c r="D1" s="71"/>
      <c r="E1" s="71"/>
    </row>
    <row r="2" spans="1:11" ht="15.75" customHeight="1" x14ac:dyDescent="0.25">
      <c r="A2" s="72" t="s">
        <v>85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84</v>
      </c>
      <c r="B8" s="84"/>
      <c r="C8" s="78">
        <f>SUM(C3:C7)</f>
        <v>616.93999999999994</v>
      </c>
    </row>
    <row r="10" spans="1:11" ht="34.5" customHeight="1" x14ac:dyDescent="0.25">
      <c r="A10" s="115" t="s">
        <v>86</v>
      </c>
      <c r="B10" s="116"/>
      <c r="C10" s="117"/>
    </row>
    <row r="11" spans="1:11" x14ac:dyDescent="0.2">
      <c r="A11" s="79" t="s">
        <v>62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65</v>
      </c>
      <c r="B12" s="77"/>
      <c r="C12" s="82">
        <v>140</v>
      </c>
    </row>
    <row r="13" spans="1:11" x14ac:dyDescent="0.2">
      <c r="A13" s="79" t="s">
        <v>40</v>
      </c>
      <c r="B13" s="77"/>
      <c r="C13" s="82">
        <v>51.62</v>
      </c>
    </row>
    <row r="14" spans="1:11" x14ac:dyDescent="0.2">
      <c r="A14" s="79" t="s">
        <v>81</v>
      </c>
      <c r="B14" s="77"/>
      <c r="C14" s="82">
        <v>11.85</v>
      </c>
    </row>
    <row r="15" spans="1:11" ht="30" customHeight="1" x14ac:dyDescent="0.2">
      <c r="A15" s="113" t="s">
        <v>74</v>
      </c>
      <c r="B15" s="114"/>
      <c r="C15" s="82">
        <v>310.70999999999998</v>
      </c>
    </row>
    <row r="16" spans="1:11" ht="15.75" x14ac:dyDescent="0.25">
      <c r="A16" s="83" t="s">
        <v>84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87</v>
      </c>
      <c r="B19" s="116"/>
      <c r="C19" s="117"/>
      <c r="D19" s="71"/>
      <c r="E19" s="71"/>
    </row>
    <row r="20" spans="1:11" ht="15.75" customHeight="1" x14ac:dyDescent="0.25">
      <c r="A20" s="72" t="s">
        <v>85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84</v>
      </c>
      <c r="B26" s="84"/>
      <c r="C26" s="78">
        <f>SUM(C21:C25)</f>
        <v>317.37</v>
      </c>
    </row>
    <row r="28" spans="1:11" ht="34.5" customHeight="1" x14ac:dyDescent="0.25">
      <c r="A28" s="115" t="s">
        <v>88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65</v>
      </c>
      <c r="B30" s="77"/>
      <c r="C30" s="82">
        <v>140</v>
      </c>
    </row>
    <row r="31" spans="1:11" x14ac:dyDescent="0.2">
      <c r="A31" s="79" t="s">
        <v>40</v>
      </c>
      <c r="B31" s="77"/>
      <c r="C31" s="82">
        <v>51.62</v>
      </c>
    </row>
    <row r="32" spans="1:11" x14ac:dyDescent="0.2">
      <c r="A32" s="79" t="s">
        <v>81</v>
      </c>
      <c r="B32" s="77"/>
      <c r="C32" s="82">
        <v>11.85</v>
      </c>
    </row>
    <row r="33" spans="1:3" ht="30" customHeight="1" x14ac:dyDescent="0.2">
      <c r="A33" s="113" t="s">
        <v>74</v>
      </c>
      <c r="B33" s="114"/>
      <c r="C33" s="82">
        <v>0</v>
      </c>
    </row>
    <row r="34" spans="1:3" ht="15.75" x14ac:dyDescent="0.25">
      <c r="A34" s="83" t="s">
        <v>84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2022-06-12T17:50:44Z</dcterms:modified>
</cp:coreProperties>
</file>